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0490" windowHeight="7530"/>
  </bookViews>
  <sheets>
    <sheet name="児童手当計算" sheetId="1" r:id="rId1"/>
    <sheet name="変更履歴" sheetId="2" r:id="rId2"/>
  </sheets>
  <definedNames>
    <definedName name="_xlnm.Print_Area" localSheetId="0">児童手当計算!$A$1:$R$212</definedName>
    <definedName name="_xlnm.Print_Titles" localSheetId="0">児童手当計算!$2:$4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1" l="1"/>
  <c r="I5" i="1"/>
  <c r="J5" i="1"/>
  <c r="K5" i="1"/>
  <c r="L5" i="1"/>
  <c r="M5" i="1"/>
  <c r="N5" i="1"/>
  <c r="O5" i="1"/>
  <c r="P5" i="1"/>
  <c r="Q5" i="1"/>
  <c r="R5" i="1"/>
  <c r="G5" i="1"/>
  <c r="AG203" i="1"/>
  <c r="AS203" i="1" s="1"/>
  <c r="AC203" i="1"/>
  <c r="AO203" i="1" s="1"/>
  <c r="Y203" i="1"/>
  <c r="AK203" i="1" s="1"/>
  <c r="U203" i="1"/>
  <c r="V203" i="1" s="1"/>
  <c r="M203" i="1"/>
  <c r="I203" i="1"/>
  <c r="F203" i="1"/>
  <c r="AF203" i="1" s="1"/>
  <c r="AT202" i="1"/>
  <c r="AH202" i="1"/>
  <c r="AD202" i="1"/>
  <c r="AP202" i="1" s="1"/>
  <c r="R202" i="1"/>
  <c r="F202" i="1"/>
  <c r="AM201" i="1"/>
  <c r="AG201" i="1"/>
  <c r="AS201" i="1" s="1"/>
  <c r="AF201" i="1"/>
  <c r="P201" i="1" s="1"/>
  <c r="AE201" i="1"/>
  <c r="O201" i="1" s="1"/>
  <c r="AC201" i="1"/>
  <c r="AO201" i="1" s="1"/>
  <c r="AB201" i="1"/>
  <c r="AN201" i="1" s="1"/>
  <c r="AA201" i="1"/>
  <c r="K201" i="1" s="1"/>
  <c r="Y201" i="1"/>
  <c r="AK201" i="1" s="1"/>
  <c r="X201" i="1"/>
  <c r="AJ201" i="1" s="1"/>
  <c r="W201" i="1"/>
  <c r="AI201" i="1" s="1"/>
  <c r="U201" i="1"/>
  <c r="V201" i="1" s="1"/>
  <c r="S201" i="1"/>
  <c r="T201" i="1" s="1"/>
  <c r="Q201" i="1"/>
  <c r="M201" i="1"/>
  <c r="L201" i="1"/>
  <c r="I201" i="1"/>
  <c r="H201" i="1"/>
  <c r="G201" i="1"/>
  <c r="F201" i="1"/>
  <c r="AH201" i="1" s="1"/>
  <c r="AJ200" i="1"/>
  <c r="AG200" i="1"/>
  <c r="AS200" i="1" s="1"/>
  <c r="AF200" i="1"/>
  <c r="AR200" i="1" s="1"/>
  <c r="AC200" i="1"/>
  <c r="AO200" i="1" s="1"/>
  <c r="AB200" i="1"/>
  <c r="AN200" i="1" s="1"/>
  <c r="Y200" i="1"/>
  <c r="AK200" i="1" s="1"/>
  <c r="X200" i="1"/>
  <c r="U200" i="1"/>
  <c r="V200" i="1" s="1"/>
  <c r="Q200" i="1"/>
  <c r="P200" i="1"/>
  <c r="M200" i="1"/>
  <c r="I200" i="1"/>
  <c r="H200" i="1"/>
  <c r="F200" i="1"/>
  <c r="AE200" i="1" s="1"/>
  <c r="F199" i="1"/>
  <c r="AG196" i="1"/>
  <c r="AS196" i="1" s="1"/>
  <c r="AC196" i="1"/>
  <c r="AO196" i="1" s="1"/>
  <c r="Y196" i="1"/>
  <c r="I196" i="1" s="1"/>
  <c r="U196" i="1"/>
  <c r="V196" i="1" s="1"/>
  <c r="F196" i="1"/>
  <c r="AF196" i="1" s="1"/>
  <c r="AH195" i="1"/>
  <c r="AT195" i="1" s="1"/>
  <c r="AA195" i="1"/>
  <c r="AM195" i="1" s="1"/>
  <c r="Z195" i="1"/>
  <c r="AL195" i="1" s="1"/>
  <c r="S195" i="1"/>
  <c r="T195" i="1" s="1"/>
  <c r="R195" i="1"/>
  <c r="K195" i="1"/>
  <c r="J195" i="1"/>
  <c r="F195" i="1"/>
  <c r="AR194" i="1"/>
  <c r="AI194" i="1"/>
  <c r="AF194" i="1"/>
  <c r="AE194" i="1"/>
  <c r="AQ194" i="1" s="1"/>
  <c r="AB194" i="1"/>
  <c r="AN194" i="1" s="1"/>
  <c r="AA194" i="1"/>
  <c r="AM194" i="1" s="1"/>
  <c r="X194" i="1"/>
  <c r="W194" i="1"/>
  <c r="S194" i="1"/>
  <c r="T194" i="1" s="1"/>
  <c r="P194" i="1"/>
  <c r="O194" i="1"/>
  <c r="G194" i="1"/>
  <c r="F194" i="1"/>
  <c r="AH194" i="1" s="1"/>
  <c r="AN193" i="1"/>
  <c r="AG193" i="1"/>
  <c r="AS193" i="1" s="1"/>
  <c r="AF193" i="1"/>
  <c r="AR193" i="1" s="1"/>
  <c r="AE193" i="1"/>
  <c r="AQ193" i="1" s="1"/>
  <c r="AC193" i="1"/>
  <c r="AO193" i="1" s="1"/>
  <c r="AB193" i="1"/>
  <c r="AA193" i="1"/>
  <c r="AM193" i="1" s="1"/>
  <c r="Y193" i="1"/>
  <c r="I193" i="1" s="1"/>
  <c r="X193" i="1"/>
  <c r="W193" i="1"/>
  <c r="AI193" i="1" s="1"/>
  <c r="U193" i="1"/>
  <c r="V193" i="1" s="1"/>
  <c r="T193" i="1"/>
  <c r="S193" i="1"/>
  <c r="Q193" i="1"/>
  <c r="P193" i="1"/>
  <c r="O193" i="1"/>
  <c r="M193" i="1"/>
  <c r="L193" i="1"/>
  <c r="K193" i="1"/>
  <c r="G193" i="1"/>
  <c r="F193" i="1"/>
  <c r="AH193" i="1" s="1"/>
  <c r="F192" i="1"/>
  <c r="AH192" i="1" s="1"/>
  <c r="AG210" i="1"/>
  <c r="AS210" i="1" s="1"/>
  <c r="AC210" i="1"/>
  <c r="AO210" i="1" s="1"/>
  <c r="Y210" i="1"/>
  <c r="AK210" i="1" s="1"/>
  <c r="U210" i="1"/>
  <c r="V210" i="1" s="1"/>
  <c r="Q210" i="1"/>
  <c r="M210" i="1"/>
  <c r="I210" i="1"/>
  <c r="F210" i="1"/>
  <c r="AF210" i="1" s="1"/>
  <c r="F209" i="1"/>
  <c r="AG209" i="1" s="1"/>
  <c r="AF208" i="1"/>
  <c r="AE208" i="1"/>
  <c r="AQ208" i="1" s="1"/>
  <c r="AB208" i="1"/>
  <c r="AN208" i="1" s="1"/>
  <c r="AA208" i="1"/>
  <c r="X208" i="1"/>
  <c r="AJ208" i="1" s="1"/>
  <c r="W208" i="1"/>
  <c r="AI208" i="1" s="1"/>
  <c r="S208" i="1"/>
  <c r="T208" i="1" s="1"/>
  <c r="F208" i="1"/>
  <c r="AH208" i="1" s="1"/>
  <c r="AG207" i="1"/>
  <c r="AS207" i="1" s="1"/>
  <c r="AF207" i="1"/>
  <c r="AC207" i="1"/>
  <c r="AB207" i="1"/>
  <c r="AN207" i="1" s="1"/>
  <c r="Y207" i="1"/>
  <c r="AK207" i="1" s="1"/>
  <c r="X207" i="1"/>
  <c r="AJ207" i="1" s="1"/>
  <c r="U207" i="1"/>
  <c r="V207" i="1" s="1"/>
  <c r="I207" i="1"/>
  <c r="H207" i="1"/>
  <c r="F207" i="1"/>
  <c r="AE207" i="1" s="1"/>
  <c r="AG206" i="1"/>
  <c r="AS206" i="1" s="1"/>
  <c r="AC206" i="1"/>
  <c r="AO206" i="1" s="1"/>
  <c r="Y206" i="1"/>
  <c r="AK206" i="1" s="1"/>
  <c r="U206" i="1"/>
  <c r="V206" i="1" s="1"/>
  <c r="Q206" i="1"/>
  <c r="I206" i="1"/>
  <c r="F206" i="1"/>
  <c r="AF206" i="1" s="1"/>
  <c r="AG189" i="1"/>
  <c r="AS189" i="1" s="1"/>
  <c r="AC189" i="1"/>
  <c r="Y189" i="1"/>
  <c r="AK189" i="1" s="1"/>
  <c r="U189" i="1"/>
  <c r="V189" i="1" s="1"/>
  <c r="F189" i="1"/>
  <c r="AF189" i="1" s="1"/>
  <c r="AH188" i="1"/>
  <c r="R188" i="1" s="1"/>
  <c r="AD188" i="1"/>
  <c r="AP188" i="1" s="1"/>
  <c r="F188" i="1"/>
  <c r="AF187" i="1"/>
  <c r="AR187" i="1" s="1"/>
  <c r="AE187" i="1"/>
  <c r="O187" i="1" s="1"/>
  <c r="AB187" i="1"/>
  <c r="AN187" i="1" s="1"/>
  <c r="AA187" i="1"/>
  <c r="K187" i="1" s="1"/>
  <c r="X187" i="1"/>
  <c r="W187" i="1"/>
  <c r="AI187" i="1" s="1"/>
  <c r="S187" i="1"/>
  <c r="T187" i="1" s="1"/>
  <c r="L187" i="1"/>
  <c r="F187" i="1"/>
  <c r="AH187" i="1" s="1"/>
  <c r="AG186" i="1"/>
  <c r="AS186" i="1" s="1"/>
  <c r="AF186" i="1"/>
  <c r="AR186" i="1" s="1"/>
  <c r="AE186" i="1"/>
  <c r="AQ186" i="1" s="1"/>
  <c r="AC186" i="1"/>
  <c r="AO186" i="1" s="1"/>
  <c r="AB186" i="1"/>
  <c r="AN186" i="1" s="1"/>
  <c r="AA186" i="1"/>
  <c r="AM186" i="1" s="1"/>
  <c r="Y186" i="1"/>
  <c r="AK186" i="1" s="1"/>
  <c r="X186" i="1"/>
  <c r="AJ186" i="1" s="1"/>
  <c r="W186" i="1"/>
  <c r="AI186" i="1" s="1"/>
  <c r="U186" i="1"/>
  <c r="V186" i="1" s="1"/>
  <c r="T186" i="1"/>
  <c r="S186" i="1"/>
  <c r="Q186" i="1"/>
  <c r="P186" i="1"/>
  <c r="O186" i="1"/>
  <c r="M186" i="1"/>
  <c r="L186" i="1"/>
  <c r="K186" i="1"/>
  <c r="I186" i="1"/>
  <c r="H186" i="1"/>
  <c r="G186" i="1"/>
  <c r="F186" i="1"/>
  <c r="AH186" i="1" s="1"/>
  <c r="F185" i="1"/>
  <c r="AD185" i="1" s="1"/>
  <c r="AF182" i="1"/>
  <c r="AR182" i="1" s="1"/>
  <c r="AE182" i="1"/>
  <c r="AQ182" i="1" s="1"/>
  <c r="AB182" i="1"/>
  <c r="AA182" i="1"/>
  <c r="X182" i="1"/>
  <c r="AJ182" i="1" s="1"/>
  <c r="W182" i="1"/>
  <c r="AI182" i="1" s="1"/>
  <c r="S182" i="1"/>
  <c r="T182" i="1" s="1"/>
  <c r="P182" i="1"/>
  <c r="H182" i="1"/>
  <c r="G182" i="1"/>
  <c r="F182" i="1"/>
  <c r="AH182" i="1" s="1"/>
  <c r="AG181" i="1"/>
  <c r="AS181" i="1" s="1"/>
  <c r="AF181" i="1"/>
  <c r="AR181" i="1" s="1"/>
  <c r="AE181" i="1"/>
  <c r="AQ181" i="1" s="1"/>
  <c r="AC181" i="1"/>
  <c r="AO181" i="1" s="1"/>
  <c r="AB181" i="1"/>
  <c r="AN181" i="1" s="1"/>
  <c r="AA181" i="1"/>
  <c r="Y181" i="1"/>
  <c r="AK181" i="1" s="1"/>
  <c r="X181" i="1"/>
  <c r="AJ181" i="1" s="1"/>
  <c r="W181" i="1"/>
  <c r="AI181" i="1" s="1"/>
  <c r="U181" i="1"/>
  <c r="V181" i="1" s="1"/>
  <c r="T181" i="1"/>
  <c r="S181" i="1"/>
  <c r="Q181" i="1"/>
  <c r="P181" i="1"/>
  <c r="M181" i="1"/>
  <c r="G181" i="1"/>
  <c r="F181" i="1"/>
  <c r="AH181" i="1" s="1"/>
  <c r="AG180" i="1"/>
  <c r="AF180" i="1"/>
  <c r="AR180" i="1" s="1"/>
  <c r="AC180" i="1"/>
  <c r="AB180" i="1"/>
  <c r="AN180" i="1" s="1"/>
  <c r="Y180" i="1"/>
  <c r="AK180" i="1" s="1"/>
  <c r="X180" i="1"/>
  <c r="U180" i="1"/>
  <c r="V180" i="1" s="1"/>
  <c r="I180" i="1"/>
  <c r="F180" i="1"/>
  <c r="AE180" i="1" s="1"/>
  <c r="F179" i="1"/>
  <c r="AH178" i="1"/>
  <c r="AE178" i="1"/>
  <c r="AQ178" i="1" s="1"/>
  <c r="AA178" i="1"/>
  <c r="AM178" i="1" s="1"/>
  <c r="Z178" i="1"/>
  <c r="AL178" i="1" s="1"/>
  <c r="W178" i="1"/>
  <c r="AI178" i="1" s="1"/>
  <c r="S178" i="1"/>
  <c r="T178" i="1" s="1"/>
  <c r="K178" i="1"/>
  <c r="F178" i="1"/>
  <c r="AG175" i="1"/>
  <c r="AS175" i="1" s="1"/>
  <c r="AC175" i="1"/>
  <c r="AO175" i="1" s="1"/>
  <c r="Y175" i="1"/>
  <c r="AK175" i="1" s="1"/>
  <c r="U175" i="1"/>
  <c r="V175" i="1" s="1"/>
  <c r="Q175" i="1"/>
  <c r="M175" i="1"/>
  <c r="I175" i="1"/>
  <c r="F175" i="1"/>
  <c r="AF175" i="1" s="1"/>
  <c r="F174" i="1"/>
  <c r="AG174" i="1" s="1"/>
  <c r="AF173" i="1"/>
  <c r="AE173" i="1"/>
  <c r="AB173" i="1"/>
  <c r="AN173" i="1" s="1"/>
  <c r="AA173" i="1"/>
  <c r="AM173" i="1" s="1"/>
  <c r="X173" i="1"/>
  <c r="AJ173" i="1" s="1"/>
  <c r="W173" i="1"/>
  <c r="S173" i="1"/>
  <c r="T173" i="1" s="1"/>
  <c r="K173" i="1"/>
  <c r="F173" i="1"/>
  <c r="AH173" i="1" s="1"/>
  <c r="AG172" i="1"/>
  <c r="AS172" i="1" s="1"/>
  <c r="AF172" i="1"/>
  <c r="AR172" i="1" s="1"/>
  <c r="AC172" i="1"/>
  <c r="AO172" i="1" s="1"/>
  <c r="AB172" i="1"/>
  <c r="AN172" i="1" s="1"/>
  <c r="Y172" i="1"/>
  <c r="X172" i="1"/>
  <c r="AJ172" i="1" s="1"/>
  <c r="U172" i="1"/>
  <c r="V172" i="1" s="1"/>
  <c r="P172" i="1"/>
  <c r="M172" i="1"/>
  <c r="F172" i="1"/>
  <c r="AE172" i="1" s="1"/>
  <c r="AG171" i="1"/>
  <c r="AS171" i="1" s="1"/>
  <c r="AC171" i="1"/>
  <c r="AO171" i="1" s="1"/>
  <c r="Y171" i="1"/>
  <c r="AK171" i="1" s="1"/>
  <c r="U171" i="1"/>
  <c r="V171" i="1" s="1"/>
  <c r="F171" i="1"/>
  <c r="AF171" i="1" s="1"/>
  <c r="AG168" i="1"/>
  <c r="AS168" i="1" s="1"/>
  <c r="AC168" i="1"/>
  <c r="AO168" i="1" s="1"/>
  <c r="Y168" i="1"/>
  <c r="AK168" i="1" s="1"/>
  <c r="U168" i="1"/>
  <c r="V168" i="1" s="1"/>
  <c r="F168" i="1"/>
  <c r="AF168" i="1" s="1"/>
  <c r="AH167" i="1"/>
  <c r="AD167" i="1"/>
  <c r="AP167" i="1" s="1"/>
  <c r="F167" i="1"/>
  <c r="AF166" i="1"/>
  <c r="AR166" i="1" s="1"/>
  <c r="AE166" i="1"/>
  <c r="O166" i="1" s="1"/>
  <c r="AB166" i="1"/>
  <c r="AN166" i="1" s="1"/>
  <c r="AA166" i="1"/>
  <c r="AM166" i="1" s="1"/>
  <c r="X166" i="1"/>
  <c r="W166" i="1"/>
  <c r="AI166" i="1" s="1"/>
  <c r="S166" i="1"/>
  <c r="T166" i="1" s="1"/>
  <c r="L166" i="1"/>
  <c r="K166" i="1"/>
  <c r="F166" i="1"/>
  <c r="AH166" i="1" s="1"/>
  <c r="AG165" i="1"/>
  <c r="AS165" i="1" s="1"/>
  <c r="AF165" i="1"/>
  <c r="AR165" i="1" s="1"/>
  <c r="AE165" i="1"/>
  <c r="AQ165" i="1" s="1"/>
  <c r="AC165" i="1"/>
  <c r="AO165" i="1" s="1"/>
  <c r="AB165" i="1"/>
  <c r="AN165" i="1" s="1"/>
  <c r="AA165" i="1"/>
  <c r="AM165" i="1" s="1"/>
  <c r="Y165" i="1"/>
  <c r="AK165" i="1" s="1"/>
  <c r="X165" i="1"/>
  <c r="AJ165" i="1" s="1"/>
  <c r="W165" i="1"/>
  <c r="AI165" i="1" s="1"/>
  <c r="U165" i="1"/>
  <c r="V165" i="1" s="1"/>
  <c r="T165" i="1"/>
  <c r="S165" i="1"/>
  <c r="Q165" i="1"/>
  <c r="P165" i="1"/>
  <c r="O165" i="1"/>
  <c r="M165" i="1"/>
  <c r="L165" i="1"/>
  <c r="K165" i="1"/>
  <c r="I165" i="1"/>
  <c r="G165" i="1"/>
  <c r="F165" i="1"/>
  <c r="AH165" i="1" s="1"/>
  <c r="F164" i="1"/>
  <c r="AH164" i="1" s="1"/>
  <c r="AG161" i="1"/>
  <c r="AS161" i="1" s="1"/>
  <c r="AC161" i="1"/>
  <c r="AO161" i="1" s="1"/>
  <c r="Y161" i="1"/>
  <c r="U161" i="1"/>
  <c r="V161" i="1" s="1"/>
  <c r="F161" i="1"/>
  <c r="AF161" i="1" s="1"/>
  <c r="AT160" i="1"/>
  <c r="AH160" i="1"/>
  <c r="R160" i="1" s="1"/>
  <c r="AD160" i="1"/>
  <c r="AP160" i="1" s="1"/>
  <c r="F160" i="1"/>
  <c r="AF159" i="1"/>
  <c r="AR159" i="1" s="1"/>
  <c r="AE159" i="1"/>
  <c r="AQ159" i="1" s="1"/>
  <c r="AB159" i="1"/>
  <c r="AN159" i="1" s="1"/>
  <c r="AA159" i="1"/>
  <c r="K159" i="1" s="1"/>
  <c r="X159" i="1"/>
  <c r="W159" i="1"/>
  <c r="AI159" i="1" s="1"/>
  <c r="S159" i="1"/>
  <c r="T159" i="1" s="1"/>
  <c r="P159" i="1"/>
  <c r="L159" i="1"/>
  <c r="F159" i="1"/>
  <c r="AH159" i="1" s="1"/>
  <c r="AG158" i="1"/>
  <c r="AS158" i="1" s="1"/>
  <c r="AF158" i="1"/>
  <c r="AR158" i="1" s="1"/>
  <c r="AE158" i="1"/>
  <c r="AQ158" i="1" s="1"/>
  <c r="AC158" i="1"/>
  <c r="AO158" i="1" s="1"/>
  <c r="AB158" i="1"/>
  <c r="AN158" i="1" s="1"/>
  <c r="AA158" i="1"/>
  <c r="AM158" i="1" s="1"/>
  <c r="Y158" i="1"/>
  <c r="AK158" i="1" s="1"/>
  <c r="X158" i="1"/>
  <c r="AJ158" i="1" s="1"/>
  <c r="W158" i="1"/>
  <c r="AI158" i="1" s="1"/>
  <c r="U158" i="1"/>
  <c r="V158" i="1" s="1"/>
  <c r="T158" i="1"/>
  <c r="S158" i="1"/>
  <c r="Q158" i="1"/>
  <c r="O158" i="1"/>
  <c r="M158" i="1"/>
  <c r="I158" i="1"/>
  <c r="G158" i="1"/>
  <c r="F158" i="1"/>
  <c r="AH158" i="1" s="1"/>
  <c r="F157" i="1"/>
  <c r="AG154" i="1"/>
  <c r="AS154" i="1" s="1"/>
  <c r="AC154" i="1"/>
  <c r="Y154" i="1"/>
  <c r="AK154" i="1" s="1"/>
  <c r="U154" i="1"/>
  <c r="V154" i="1" s="1"/>
  <c r="F154" i="1"/>
  <c r="AF154" i="1" s="1"/>
  <c r="AH153" i="1"/>
  <c r="R153" i="1" s="1"/>
  <c r="AD153" i="1"/>
  <c r="AP153" i="1" s="1"/>
  <c r="F153" i="1"/>
  <c r="AF152" i="1"/>
  <c r="AR152" i="1" s="1"/>
  <c r="AE152" i="1"/>
  <c r="AQ152" i="1" s="1"/>
  <c r="AB152" i="1"/>
  <c r="AN152" i="1" s="1"/>
  <c r="AA152" i="1"/>
  <c r="K152" i="1" s="1"/>
  <c r="X152" i="1"/>
  <c r="AJ152" i="1" s="1"/>
  <c r="W152" i="1"/>
  <c r="AI152" i="1" s="1"/>
  <c r="S152" i="1"/>
  <c r="T152" i="1" s="1"/>
  <c r="L152" i="1"/>
  <c r="F152" i="1"/>
  <c r="AH152" i="1" s="1"/>
  <c r="AG151" i="1"/>
  <c r="AS151" i="1" s="1"/>
  <c r="AF151" i="1"/>
  <c r="AR151" i="1" s="1"/>
  <c r="AE151" i="1"/>
  <c r="AQ151" i="1" s="1"/>
  <c r="AC151" i="1"/>
  <c r="AO151" i="1" s="1"/>
  <c r="AB151" i="1"/>
  <c r="AN151" i="1" s="1"/>
  <c r="AA151" i="1"/>
  <c r="AM151" i="1" s="1"/>
  <c r="Y151" i="1"/>
  <c r="AK151" i="1" s="1"/>
  <c r="X151" i="1"/>
  <c r="AJ151" i="1" s="1"/>
  <c r="W151" i="1"/>
  <c r="AI151" i="1" s="1"/>
  <c r="U151" i="1"/>
  <c r="V151" i="1" s="1"/>
  <c r="T151" i="1"/>
  <c r="S151" i="1"/>
  <c r="Q151" i="1"/>
  <c r="O151" i="1"/>
  <c r="M151" i="1"/>
  <c r="L151" i="1"/>
  <c r="G151" i="1"/>
  <c r="F151" i="1"/>
  <c r="AH151" i="1" s="1"/>
  <c r="F150" i="1"/>
  <c r="AD150" i="1" s="1"/>
  <c r="S10" i="1"/>
  <c r="K151" i="1" l="1"/>
  <c r="P151" i="1"/>
  <c r="H180" i="1"/>
  <c r="AJ180" i="1"/>
  <c r="AJ193" i="1"/>
  <c r="H193" i="1"/>
  <c r="AF199" i="1"/>
  <c r="AB199" i="1"/>
  <c r="X199" i="1"/>
  <c r="AH199" i="1"/>
  <c r="AD199" i="1"/>
  <c r="Z199" i="1"/>
  <c r="AE199" i="1"/>
  <c r="AA199" i="1"/>
  <c r="W199" i="1"/>
  <c r="S199" i="1"/>
  <c r="T199" i="1" s="1"/>
  <c r="AC199" i="1"/>
  <c r="L200" i="1"/>
  <c r="L158" i="1"/>
  <c r="AS180" i="1"/>
  <c r="Q180" i="1"/>
  <c r="AM181" i="1"/>
  <c r="K181" i="1"/>
  <c r="AO189" i="1"/>
  <c r="M189" i="1"/>
  <c r="G208" i="1"/>
  <c r="AR208" i="1"/>
  <c r="P208" i="1"/>
  <c r="AG199" i="1"/>
  <c r="AQ200" i="1"/>
  <c r="O200" i="1"/>
  <c r="AQ201" i="1"/>
  <c r="AR203" i="1"/>
  <c r="P203" i="1"/>
  <c r="K158" i="1"/>
  <c r="P158" i="1"/>
  <c r="N202" i="1"/>
  <c r="AO154" i="1"/>
  <c r="M154" i="1"/>
  <c r="AK161" i="1"/>
  <c r="I161" i="1"/>
  <c r="P180" i="1"/>
  <c r="I189" i="1"/>
  <c r="AR207" i="1"/>
  <c r="P207" i="1"/>
  <c r="O208" i="1"/>
  <c r="U199" i="1"/>
  <c r="V199" i="1" s="1"/>
  <c r="AG202" i="1"/>
  <c r="AC202" i="1"/>
  <c r="Y202" i="1"/>
  <c r="U202" i="1"/>
  <c r="V202" i="1" s="1"/>
  <c r="AA202" i="1"/>
  <c r="S202" i="1"/>
  <c r="T202" i="1" s="1"/>
  <c r="AF202" i="1"/>
  <c r="AB202" i="1"/>
  <c r="X202" i="1"/>
  <c r="AE202" i="1"/>
  <c r="W202" i="1"/>
  <c r="Q203" i="1"/>
  <c r="I154" i="1"/>
  <c r="AT167" i="1"/>
  <c r="R167" i="1"/>
  <c r="AQ173" i="1"/>
  <c r="O173" i="1"/>
  <c r="AN182" i="1"/>
  <c r="L182" i="1"/>
  <c r="AJ194" i="1"/>
  <c r="H194" i="1"/>
  <c r="AK196" i="1"/>
  <c r="Y199" i="1"/>
  <c r="AT201" i="1"/>
  <c r="R201" i="1"/>
  <c r="Z202" i="1"/>
  <c r="AR201" i="1"/>
  <c r="Z203" i="1"/>
  <c r="AD203" i="1"/>
  <c r="AH203" i="1"/>
  <c r="Z200" i="1"/>
  <c r="AD200" i="1"/>
  <c r="AH200" i="1"/>
  <c r="S203" i="1"/>
  <c r="T203" i="1" s="1"/>
  <c r="W203" i="1"/>
  <c r="AA203" i="1"/>
  <c r="AE203" i="1"/>
  <c r="L181" i="1"/>
  <c r="O182" i="1"/>
  <c r="Q207" i="1"/>
  <c r="L194" i="1"/>
  <c r="M196" i="1"/>
  <c r="S200" i="1"/>
  <c r="T200" i="1" s="1"/>
  <c r="W200" i="1"/>
  <c r="AA200" i="1"/>
  <c r="Z201" i="1"/>
  <c r="AD201" i="1"/>
  <c r="X203" i="1"/>
  <c r="AB203" i="1"/>
  <c r="AT192" i="1"/>
  <c r="R192" i="1"/>
  <c r="AM159" i="1"/>
  <c r="M171" i="1"/>
  <c r="I181" i="1"/>
  <c r="O181" i="1"/>
  <c r="AD192" i="1"/>
  <c r="AK193" i="1"/>
  <c r="K194" i="1"/>
  <c r="AT178" i="1"/>
  <c r="R178" i="1"/>
  <c r="AO180" i="1"/>
  <c r="M180" i="1"/>
  <c r="M206" i="1"/>
  <c r="AT193" i="1"/>
  <c r="R193" i="1"/>
  <c r="AT194" i="1"/>
  <c r="R194" i="1"/>
  <c r="AR196" i="1"/>
  <c r="P196" i="1"/>
  <c r="AK172" i="1"/>
  <c r="I172" i="1"/>
  <c r="AM182" i="1"/>
  <c r="K182" i="1"/>
  <c r="AT153" i="1"/>
  <c r="AJ187" i="1"/>
  <c r="H187" i="1"/>
  <c r="AO207" i="1"/>
  <c r="M207" i="1"/>
  <c r="AJ166" i="1"/>
  <c r="H166" i="1"/>
  <c r="M168" i="1"/>
  <c r="AI173" i="1"/>
  <c r="G173" i="1"/>
  <c r="P187" i="1"/>
  <c r="AM187" i="1"/>
  <c r="AT188" i="1"/>
  <c r="L207" i="1"/>
  <c r="Z192" i="1"/>
  <c r="AG195" i="1"/>
  <c r="AC195" i="1"/>
  <c r="Y195" i="1"/>
  <c r="U195" i="1"/>
  <c r="V195" i="1" s="1"/>
  <c r="AF195" i="1"/>
  <c r="AB195" i="1"/>
  <c r="X195" i="1"/>
  <c r="AD195" i="1"/>
  <c r="AF192" i="1"/>
  <c r="AB192" i="1"/>
  <c r="X192" i="1"/>
  <c r="AE192" i="1"/>
  <c r="AA192" i="1"/>
  <c r="W192" i="1"/>
  <c r="S192" i="1"/>
  <c r="T192" i="1" s="1"/>
  <c r="Q196" i="1"/>
  <c r="P152" i="1"/>
  <c r="AM152" i="1"/>
  <c r="I168" i="1"/>
  <c r="Q171" i="1"/>
  <c r="Y192" i="1"/>
  <c r="AG192" i="1"/>
  <c r="I151" i="1"/>
  <c r="H152" i="1"/>
  <c r="AJ159" i="1"/>
  <c r="H159" i="1"/>
  <c r="M161" i="1"/>
  <c r="P166" i="1"/>
  <c r="L172" i="1"/>
  <c r="L173" i="1"/>
  <c r="AR173" i="1"/>
  <c r="P173" i="1"/>
  <c r="O178" i="1"/>
  <c r="AM208" i="1"/>
  <c r="K208" i="1"/>
  <c r="U192" i="1"/>
  <c r="V192" i="1" s="1"/>
  <c r="AC192" i="1"/>
  <c r="W195" i="1"/>
  <c r="AE195" i="1"/>
  <c r="Z196" i="1"/>
  <c r="AD196" i="1"/>
  <c r="AH196" i="1"/>
  <c r="Z193" i="1"/>
  <c r="AD193" i="1"/>
  <c r="U194" i="1"/>
  <c r="V194" i="1" s="1"/>
  <c r="Y194" i="1"/>
  <c r="AC194" i="1"/>
  <c r="AG194" i="1"/>
  <c r="S196" i="1"/>
  <c r="T196" i="1" s="1"/>
  <c r="W196" i="1"/>
  <c r="AA196" i="1"/>
  <c r="AE196" i="1"/>
  <c r="Z194" i="1"/>
  <c r="AD194" i="1"/>
  <c r="X196" i="1"/>
  <c r="AB196" i="1"/>
  <c r="AQ207" i="1"/>
  <c r="O207" i="1"/>
  <c r="AR210" i="1"/>
  <c r="P210" i="1"/>
  <c r="AR206" i="1"/>
  <c r="P206" i="1"/>
  <c r="AT208" i="1"/>
  <c r="R208" i="1"/>
  <c r="AS209" i="1"/>
  <c r="Q209" i="1"/>
  <c r="Z209" i="1"/>
  <c r="AD209" i="1"/>
  <c r="AH209" i="1"/>
  <c r="Z206" i="1"/>
  <c r="H208" i="1"/>
  <c r="L208" i="1"/>
  <c r="S209" i="1"/>
  <c r="T209" i="1" s="1"/>
  <c r="W209" i="1"/>
  <c r="AA209" i="1"/>
  <c r="AE209" i="1"/>
  <c r="Z210" i="1"/>
  <c r="AD210" i="1"/>
  <c r="AH210" i="1"/>
  <c r="AD206" i="1"/>
  <c r="AH206" i="1"/>
  <c r="S206" i="1"/>
  <c r="T206" i="1" s="1"/>
  <c r="W206" i="1"/>
  <c r="AA206" i="1"/>
  <c r="AE206" i="1"/>
  <c r="Z207" i="1"/>
  <c r="AD207" i="1"/>
  <c r="AH207" i="1"/>
  <c r="U208" i="1"/>
  <c r="V208" i="1" s="1"/>
  <c r="Y208" i="1"/>
  <c r="AC208" i="1"/>
  <c r="AG208" i="1"/>
  <c r="X209" i="1"/>
  <c r="AB209" i="1"/>
  <c r="AF209" i="1"/>
  <c r="S210" i="1"/>
  <c r="T210" i="1" s="1"/>
  <c r="W210" i="1"/>
  <c r="AA210" i="1"/>
  <c r="AE210" i="1"/>
  <c r="X206" i="1"/>
  <c r="AB206" i="1"/>
  <c r="S207" i="1"/>
  <c r="T207" i="1" s="1"/>
  <c r="W207" i="1"/>
  <c r="AA207" i="1"/>
  <c r="Z208" i="1"/>
  <c r="AD208" i="1"/>
  <c r="U209" i="1"/>
  <c r="V209" i="1" s="1"/>
  <c r="Y209" i="1"/>
  <c r="AC209" i="1"/>
  <c r="X210" i="1"/>
  <c r="AB210" i="1"/>
  <c r="AP185" i="1"/>
  <c r="N185" i="1"/>
  <c r="N188" i="1"/>
  <c r="AH185" i="1"/>
  <c r="AT187" i="1"/>
  <c r="R187" i="1"/>
  <c r="AQ187" i="1"/>
  <c r="Y185" i="1"/>
  <c r="G187" i="1"/>
  <c r="AG188" i="1"/>
  <c r="AC188" i="1"/>
  <c r="Y188" i="1"/>
  <c r="U188" i="1"/>
  <c r="V188" i="1" s="1"/>
  <c r="AF188" i="1"/>
  <c r="AB188" i="1"/>
  <c r="X188" i="1"/>
  <c r="AE188" i="1"/>
  <c r="AA188" i="1"/>
  <c r="W188" i="1"/>
  <c r="S188" i="1"/>
  <c r="T188" i="1" s="1"/>
  <c r="AE185" i="1"/>
  <c r="AA185" i="1"/>
  <c r="W185" i="1"/>
  <c r="S185" i="1"/>
  <c r="T185" i="1" s="1"/>
  <c r="AB185" i="1"/>
  <c r="AG185" i="1"/>
  <c r="Q189" i="1"/>
  <c r="X185" i="1"/>
  <c r="AC185" i="1"/>
  <c r="AR189" i="1"/>
  <c r="P189" i="1"/>
  <c r="U185" i="1"/>
  <c r="V185" i="1" s="1"/>
  <c r="Z185" i="1"/>
  <c r="AF185" i="1"/>
  <c r="AT186" i="1"/>
  <c r="R186" i="1"/>
  <c r="Z188" i="1"/>
  <c r="Z189" i="1"/>
  <c r="AD189" i="1"/>
  <c r="AH189" i="1"/>
  <c r="Z186" i="1"/>
  <c r="AD186" i="1"/>
  <c r="U187" i="1"/>
  <c r="V187" i="1" s="1"/>
  <c r="Y187" i="1"/>
  <c r="AC187" i="1"/>
  <c r="AG187" i="1"/>
  <c r="S189" i="1"/>
  <c r="T189" i="1" s="1"/>
  <c r="W189" i="1"/>
  <c r="AA189" i="1"/>
  <c r="AE189" i="1"/>
  <c r="Z187" i="1"/>
  <c r="AD187" i="1"/>
  <c r="X189" i="1"/>
  <c r="AB189" i="1"/>
  <c r="G178" i="1"/>
  <c r="H181" i="1"/>
  <c r="J178" i="1"/>
  <c r="AF179" i="1"/>
  <c r="AB179" i="1"/>
  <c r="X179" i="1"/>
  <c r="AE179" i="1"/>
  <c r="AA179" i="1"/>
  <c r="W179" i="1"/>
  <c r="S179" i="1"/>
  <c r="T179" i="1" s="1"/>
  <c r="AD179" i="1"/>
  <c r="L180" i="1"/>
  <c r="Z179" i="1"/>
  <c r="AT181" i="1"/>
  <c r="R181" i="1"/>
  <c r="AT182" i="1"/>
  <c r="R182" i="1"/>
  <c r="Y179" i="1"/>
  <c r="AG179" i="1"/>
  <c r="AQ180" i="1"/>
  <c r="O180" i="1"/>
  <c r="AH179" i="1"/>
  <c r="AG178" i="1"/>
  <c r="AC178" i="1"/>
  <c r="Y178" i="1"/>
  <c r="U178" i="1"/>
  <c r="V178" i="1" s="1"/>
  <c r="AF178" i="1"/>
  <c r="AB178" i="1"/>
  <c r="X178" i="1"/>
  <c r="AD178" i="1"/>
  <c r="U179" i="1"/>
  <c r="V179" i="1" s="1"/>
  <c r="AC179" i="1"/>
  <c r="Z180" i="1"/>
  <c r="AD180" i="1"/>
  <c r="AH180" i="1"/>
  <c r="S180" i="1"/>
  <c r="T180" i="1" s="1"/>
  <c r="W180" i="1"/>
  <c r="AA180" i="1"/>
  <c r="Z181" i="1"/>
  <c r="AD181" i="1"/>
  <c r="U182" i="1"/>
  <c r="V182" i="1" s="1"/>
  <c r="Y182" i="1"/>
  <c r="AC182" i="1"/>
  <c r="AG182" i="1"/>
  <c r="Z182" i="1"/>
  <c r="AD182" i="1"/>
  <c r="AR175" i="1"/>
  <c r="P175" i="1"/>
  <c r="AQ172" i="1"/>
  <c r="O172" i="1"/>
  <c r="AT173" i="1"/>
  <c r="R173" i="1"/>
  <c r="AR171" i="1"/>
  <c r="P171" i="1"/>
  <c r="AS174" i="1"/>
  <c r="Q174" i="1"/>
  <c r="I171" i="1"/>
  <c r="Z174" i="1"/>
  <c r="AD174" i="1"/>
  <c r="AH174" i="1"/>
  <c r="AD171" i="1"/>
  <c r="AH171" i="1"/>
  <c r="Q172" i="1"/>
  <c r="H173" i="1"/>
  <c r="S174" i="1"/>
  <c r="T174" i="1" s="1"/>
  <c r="W174" i="1"/>
  <c r="AA174" i="1"/>
  <c r="AE174" i="1"/>
  <c r="Z175" i="1"/>
  <c r="AD175" i="1"/>
  <c r="AH175" i="1"/>
  <c r="H172" i="1"/>
  <c r="Z171" i="1"/>
  <c r="S171" i="1"/>
  <c r="T171" i="1" s="1"/>
  <c r="W171" i="1"/>
  <c r="AA171" i="1"/>
  <c r="AE171" i="1"/>
  <c r="Z172" i="1"/>
  <c r="AD172" i="1"/>
  <c r="AH172" i="1"/>
  <c r="U173" i="1"/>
  <c r="V173" i="1" s="1"/>
  <c r="Y173" i="1"/>
  <c r="AC173" i="1"/>
  <c r="AG173" i="1"/>
  <c r="X174" i="1"/>
  <c r="AB174" i="1"/>
  <c r="AF174" i="1"/>
  <c r="S175" i="1"/>
  <c r="T175" i="1" s="1"/>
  <c r="W175" i="1"/>
  <c r="AA175" i="1"/>
  <c r="AE175" i="1"/>
  <c r="X171" i="1"/>
  <c r="AB171" i="1"/>
  <c r="S172" i="1"/>
  <c r="T172" i="1" s="1"/>
  <c r="W172" i="1"/>
  <c r="AA172" i="1"/>
  <c r="Z173" i="1"/>
  <c r="AD173" i="1"/>
  <c r="U174" i="1"/>
  <c r="V174" i="1" s="1"/>
  <c r="Y174" i="1"/>
  <c r="AC174" i="1"/>
  <c r="X175" i="1"/>
  <c r="AB175" i="1"/>
  <c r="AT164" i="1"/>
  <c r="R164" i="1"/>
  <c r="AG164" i="1"/>
  <c r="Q168" i="1"/>
  <c r="X164" i="1"/>
  <c r="H165" i="1"/>
  <c r="AE164" i="1"/>
  <c r="AA164" i="1"/>
  <c r="W164" i="1"/>
  <c r="S164" i="1"/>
  <c r="T164" i="1" s="1"/>
  <c r="AB164" i="1"/>
  <c r="N167" i="1"/>
  <c r="AT166" i="1"/>
  <c r="R166" i="1"/>
  <c r="AQ166" i="1"/>
  <c r="AR168" i="1"/>
  <c r="P168" i="1"/>
  <c r="Y164" i="1"/>
  <c r="AD164" i="1"/>
  <c r="G166" i="1"/>
  <c r="AG167" i="1"/>
  <c r="AC167" i="1"/>
  <c r="Y167" i="1"/>
  <c r="U167" i="1"/>
  <c r="V167" i="1" s="1"/>
  <c r="AF167" i="1"/>
  <c r="AB167" i="1"/>
  <c r="X167" i="1"/>
  <c r="AE167" i="1"/>
  <c r="AA167" i="1"/>
  <c r="W167" i="1"/>
  <c r="S167" i="1"/>
  <c r="T167" i="1" s="1"/>
  <c r="AC164" i="1"/>
  <c r="U164" i="1"/>
  <c r="V164" i="1" s="1"/>
  <c r="Z164" i="1"/>
  <c r="AF164" i="1"/>
  <c r="AT165" i="1"/>
  <c r="R165" i="1"/>
  <c r="Z167" i="1"/>
  <c r="Z168" i="1"/>
  <c r="AD168" i="1"/>
  <c r="AH168" i="1"/>
  <c r="Z165" i="1"/>
  <c r="AD165" i="1"/>
  <c r="U166" i="1"/>
  <c r="V166" i="1" s="1"/>
  <c r="Y166" i="1"/>
  <c r="AC166" i="1"/>
  <c r="AG166" i="1"/>
  <c r="S168" i="1"/>
  <c r="T168" i="1" s="1"/>
  <c r="W168" i="1"/>
  <c r="AA168" i="1"/>
  <c r="AE168" i="1"/>
  <c r="Z166" i="1"/>
  <c r="AD166" i="1"/>
  <c r="X168" i="1"/>
  <c r="AB168" i="1"/>
  <c r="AE157" i="1"/>
  <c r="AA157" i="1"/>
  <c r="W157" i="1"/>
  <c r="S157" i="1"/>
  <c r="T157" i="1" s="1"/>
  <c r="AB157" i="1"/>
  <c r="AG157" i="1"/>
  <c r="Q161" i="1"/>
  <c r="X157" i="1"/>
  <c r="AT159" i="1"/>
  <c r="R159" i="1"/>
  <c r="AR161" i="1"/>
  <c r="P161" i="1"/>
  <c r="Y157" i="1"/>
  <c r="AD157" i="1"/>
  <c r="G159" i="1"/>
  <c r="O159" i="1"/>
  <c r="AG160" i="1"/>
  <c r="AC160" i="1"/>
  <c r="Y160" i="1"/>
  <c r="U160" i="1"/>
  <c r="V160" i="1" s="1"/>
  <c r="AF160" i="1"/>
  <c r="AB160" i="1"/>
  <c r="X160" i="1"/>
  <c r="AE160" i="1"/>
  <c r="AA160" i="1"/>
  <c r="W160" i="1"/>
  <c r="S160" i="1"/>
  <c r="T160" i="1" s="1"/>
  <c r="N160" i="1"/>
  <c r="AC157" i="1"/>
  <c r="AH157" i="1"/>
  <c r="H158" i="1"/>
  <c r="U157" i="1"/>
  <c r="V157" i="1" s="1"/>
  <c r="Z157" i="1"/>
  <c r="AF157" i="1"/>
  <c r="AT158" i="1"/>
  <c r="R158" i="1"/>
  <c r="Z160" i="1"/>
  <c r="Z161" i="1"/>
  <c r="AD161" i="1"/>
  <c r="AH161" i="1"/>
  <c r="Z158" i="1"/>
  <c r="AD158" i="1"/>
  <c r="U159" i="1"/>
  <c r="V159" i="1" s="1"/>
  <c r="Y159" i="1"/>
  <c r="AC159" i="1"/>
  <c r="AG159" i="1"/>
  <c r="S161" i="1"/>
  <c r="T161" i="1" s="1"/>
  <c r="W161" i="1"/>
  <c r="AA161" i="1"/>
  <c r="AE161" i="1"/>
  <c r="Z159" i="1"/>
  <c r="AD159" i="1"/>
  <c r="X161" i="1"/>
  <c r="AB161" i="1"/>
  <c r="AP150" i="1"/>
  <c r="N150" i="1"/>
  <c r="Q154" i="1"/>
  <c r="X150" i="1"/>
  <c r="AC150" i="1"/>
  <c r="AH150" i="1"/>
  <c r="H151" i="1"/>
  <c r="AT152" i="1"/>
  <c r="R152" i="1"/>
  <c r="AR154" i="1"/>
  <c r="P154" i="1"/>
  <c r="Y150" i="1"/>
  <c r="G152" i="1"/>
  <c r="O152" i="1"/>
  <c r="AG153" i="1"/>
  <c r="AC153" i="1"/>
  <c r="Y153" i="1"/>
  <c r="U153" i="1"/>
  <c r="V153" i="1" s="1"/>
  <c r="AF153" i="1"/>
  <c r="AB153" i="1"/>
  <c r="X153" i="1"/>
  <c r="AE153" i="1"/>
  <c r="AA153" i="1"/>
  <c r="W153" i="1"/>
  <c r="S153" i="1"/>
  <c r="T153" i="1" s="1"/>
  <c r="AE150" i="1"/>
  <c r="AA150" i="1"/>
  <c r="W150" i="1"/>
  <c r="S150" i="1"/>
  <c r="T150" i="1" s="1"/>
  <c r="AB150" i="1"/>
  <c r="AG150" i="1"/>
  <c r="N153" i="1"/>
  <c r="U150" i="1"/>
  <c r="V150" i="1" s="1"/>
  <c r="Z150" i="1"/>
  <c r="AF150" i="1"/>
  <c r="AT151" i="1"/>
  <c r="R151" i="1"/>
  <c r="Z153" i="1"/>
  <c r="Z154" i="1"/>
  <c r="AD154" i="1"/>
  <c r="AH154" i="1"/>
  <c r="Z151" i="1"/>
  <c r="AD151" i="1"/>
  <c r="U152" i="1"/>
  <c r="V152" i="1" s="1"/>
  <c r="Y152" i="1"/>
  <c r="AC152" i="1"/>
  <c r="AG152" i="1"/>
  <c r="S154" i="1"/>
  <c r="T154" i="1" s="1"/>
  <c r="W154" i="1"/>
  <c r="AA154" i="1"/>
  <c r="AE154" i="1"/>
  <c r="Z152" i="1"/>
  <c r="AD152" i="1"/>
  <c r="X154" i="1"/>
  <c r="AB154" i="1"/>
  <c r="AH21" i="1"/>
  <c r="AH20" i="1"/>
  <c r="AH19" i="1"/>
  <c r="AH18" i="1"/>
  <c r="AH17" i="1"/>
  <c r="AJ203" i="1" l="1"/>
  <c r="H203" i="1"/>
  <c r="AI200" i="1"/>
  <c r="G200" i="1"/>
  <c r="AM203" i="1"/>
  <c r="K203" i="1"/>
  <c r="AP200" i="1"/>
  <c r="N200" i="1"/>
  <c r="J203" i="1"/>
  <c r="AL203" i="1"/>
  <c r="AN202" i="1"/>
  <c r="L202" i="1"/>
  <c r="AI199" i="1"/>
  <c r="G199" i="1"/>
  <c r="AP199" i="1"/>
  <c r="N199" i="1"/>
  <c r="AR199" i="1"/>
  <c r="P199" i="1"/>
  <c r="AN203" i="1"/>
  <c r="L203" i="1"/>
  <c r="AT200" i="1"/>
  <c r="R200" i="1"/>
  <c r="K202" i="1"/>
  <c r="AM202" i="1"/>
  <c r="AN199" i="1"/>
  <c r="L199" i="1"/>
  <c r="AP201" i="1"/>
  <c r="N201" i="1"/>
  <c r="AI203" i="1"/>
  <c r="G203" i="1"/>
  <c r="AL200" i="1"/>
  <c r="J200" i="1"/>
  <c r="AK199" i="1"/>
  <c r="I199" i="1"/>
  <c r="AI202" i="1"/>
  <c r="G202" i="1"/>
  <c r="AR202" i="1"/>
  <c r="P202" i="1"/>
  <c r="AK202" i="1"/>
  <c r="I202" i="1"/>
  <c r="AM199" i="1"/>
  <c r="K199" i="1"/>
  <c r="AT199" i="1"/>
  <c r="R199" i="1"/>
  <c r="AM200" i="1"/>
  <c r="K200" i="1"/>
  <c r="AQ203" i="1"/>
  <c r="O203" i="1"/>
  <c r="AP203" i="1"/>
  <c r="N203" i="1"/>
  <c r="AJ202" i="1"/>
  <c r="H202" i="1"/>
  <c r="AS202" i="1"/>
  <c r="Q202" i="1"/>
  <c r="AL199" i="1"/>
  <c r="J199" i="1"/>
  <c r="J204" i="1" s="1"/>
  <c r="AL201" i="1"/>
  <c r="J201" i="1"/>
  <c r="AT203" i="1"/>
  <c r="R203" i="1"/>
  <c r="J202" i="1"/>
  <c r="AL202" i="1"/>
  <c r="AQ202" i="1"/>
  <c r="O202" i="1"/>
  <c r="AO202" i="1"/>
  <c r="M202" i="1"/>
  <c r="Q199" i="1"/>
  <c r="Q204" i="1" s="1"/>
  <c r="AS199" i="1"/>
  <c r="AO199" i="1"/>
  <c r="M199" i="1"/>
  <c r="M204" i="1" s="1"/>
  <c r="AQ199" i="1"/>
  <c r="O199" i="1"/>
  <c r="O204" i="1" s="1"/>
  <c r="AJ199" i="1"/>
  <c r="H199" i="1"/>
  <c r="AK192" i="1"/>
  <c r="I192" i="1"/>
  <c r="AR195" i="1"/>
  <c r="P195" i="1"/>
  <c r="AN196" i="1"/>
  <c r="L196" i="1"/>
  <c r="AQ196" i="1"/>
  <c r="O196" i="1"/>
  <c r="AS194" i="1"/>
  <c r="Q194" i="1"/>
  <c r="AP193" i="1"/>
  <c r="N193" i="1"/>
  <c r="AL196" i="1"/>
  <c r="J196" i="1"/>
  <c r="AQ192" i="1"/>
  <c r="O192" i="1"/>
  <c r="AP195" i="1"/>
  <c r="N195" i="1"/>
  <c r="AL192" i="1"/>
  <c r="J192" i="1"/>
  <c r="N192" i="1"/>
  <c r="AP192" i="1"/>
  <c r="AL194" i="1"/>
  <c r="J194" i="1"/>
  <c r="AP196" i="1"/>
  <c r="N196" i="1"/>
  <c r="AM192" i="1"/>
  <c r="K192" i="1"/>
  <c r="AS195" i="1"/>
  <c r="Q195" i="1"/>
  <c r="AJ196" i="1"/>
  <c r="H196" i="1"/>
  <c r="AM196" i="1"/>
  <c r="K196" i="1"/>
  <c r="AO194" i="1"/>
  <c r="M194" i="1"/>
  <c r="AL193" i="1"/>
  <c r="J193" i="1"/>
  <c r="AQ195" i="1"/>
  <c r="O195" i="1"/>
  <c r="AJ192" i="1"/>
  <c r="H192" i="1"/>
  <c r="AJ195" i="1"/>
  <c r="H195" i="1"/>
  <c r="AK195" i="1"/>
  <c r="I195" i="1"/>
  <c r="M192" i="1"/>
  <c r="AO192" i="1"/>
  <c r="AR192" i="1"/>
  <c r="P192" i="1"/>
  <c r="AP194" i="1"/>
  <c r="N194" i="1"/>
  <c r="AI196" i="1"/>
  <c r="G196" i="1"/>
  <c r="AK194" i="1"/>
  <c r="I194" i="1"/>
  <c r="AT196" i="1"/>
  <c r="R196" i="1"/>
  <c r="R197" i="1" s="1"/>
  <c r="G195" i="1"/>
  <c r="AI195" i="1"/>
  <c r="AS192" i="1"/>
  <c r="Q192" i="1"/>
  <c r="Q197" i="1" s="1"/>
  <c r="AI192" i="1"/>
  <c r="G192" i="1"/>
  <c r="AN192" i="1"/>
  <c r="L192" i="1"/>
  <c r="L197" i="1" s="1"/>
  <c r="AN195" i="1"/>
  <c r="L195" i="1"/>
  <c r="AO195" i="1"/>
  <c r="M195" i="1"/>
  <c r="AO209" i="1"/>
  <c r="M209" i="1"/>
  <c r="AL208" i="1"/>
  <c r="J208" i="1"/>
  <c r="AN206" i="1"/>
  <c r="L206" i="1"/>
  <c r="AI210" i="1"/>
  <c r="G210" i="1"/>
  <c r="AJ209" i="1"/>
  <c r="H209" i="1"/>
  <c r="AS208" i="1"/>
  <c r="Q208" i="1"/>
  <c r="Q211" i="1" s="1"/>
  <c r="AM206" i="1"/>
  <c r="K206" i="1"/>
  <c r="AQ209" i="1"/>
  <c r="O209" i="1"/>
  <c r="AN210" i="1"/>
  <c r="L210" i="1"/>
  <c r="AI207" i="1"/>
  <c r="G207" i="1"/>
  <c r="AQ210" i="1"/>
  <c r="O210" i="1"/>
  <c r="AR209" i="1"/>
  <c r="P209" i="1"/>
  <c r="P211" i="1" s="1"/>
  <c r="AO208" i="1"/>
  <c r="M208" i="1"/>
  <c r="M211" i="1" s="1"/>
  <c r="AP207" i="1"/>
  <c r="N207" i="1"/>
  <c r="AI206" i="1"/>
  <c r="G206" i="1"/>
  <c r="AT210" i="1"/>
  <c r="R210" i="1"/>
  <c r="AM209" i="1"/>
  <c r="K209" i="1"/>
  <c r="AL209" i="1"/>
  <c r="J209" i="1"/>
  <c r="AQ206" i="1"/>
  <c r="O206" i="1"/>
  <c r="AT206" i="1"/>
  <c r="R206" i="1"/>
  <c r="AL210" i="1"/>
  <c r="J210" i="1"/>
  <c r="AT209" i="1"/>
  <c r="R209" i="1"/>
  <c r="AK209" i="1"/>
  <c r="I209" i="1"/>
  <c r="AM207" i="1"/>
  <c r="K207" i="1"/>
  <c r="AJ206" i="1"/>
  <c r="H206" i="1"/>
  <c r="AT207" i="1"/>
  <c r="R207" i="1"/>
  <c r="AP206" i="1"/>
  <c r="N206" i="1"/>
  <c r="AP209" i="1"/>
  <c r="N209" i="1"/>
  <c r="AJ210" i="1"/>
  <c r="H210" i="1"/>
  <c r="AP208" i="1"/>
  <c r="N208" i="1"/>
  <c r="AM210" i="1"/>
  <c r="K210" i="1"/>
  <c r="AN209" i="1"/>
  <c r="L209" i="1"/>
  <c r="AK208" i="1"/>
  <c r="I208" i="1"/>
  <c r="I211" i="1" s="1"/>
  <c r="AL207" i="1"/>
  <c r="J207" i="1"/>
  <c r="AP210" i="1"/>
  <c r="N210" i="1"/>
  <c r="AI209" i="1"/>
  <c r="G209" i="1"/>
  <c r="AL206" i="1"/>
  <c r="J206" i="1"/>
  <c r="AP187" i="1"/>
  <c r="N187" i="1"/>
  <c r="AT189" i="1"/>
  <c r="R189" i="1"/>
  <c r="AJ185" i="1"/>
  <c r="H185" i="1"/>
  <c r="AI189" i="1"/>
  <c r="G189" i="1"/>
  <c r="AK187" i="1"/>
  <c r="I187" i="1"/>
  <c r="AK185" i="1"/>
  <c r="I185" i="1"/>
  <c r="AI188" i="1"/>
  <c r="G188" i="1"/>
  <c r="AO188" i="1"/>
  <c r="M188" i="1"/>
  <c r="AN189" i="1"/>
  <c r="L189" i="1"/>
  <c r="AQ189" i="1"/>
  <c r="O189" i="1"/>
  <c r="AS187" i="1"/>
  <c r="Q187" i="1"/>
  <c r="AP186" i="1"/>
  <c r="N186" i="1"/>
  <c r="AL189" i="1"/>
  <c r="J189" i="1"/>
  <c r="P185" i="1"/>
  <c r="AR185" i="1"/>
  <c r="AS185" i="1"/>
  <c r="Q185" i="1"/>
  <c r="AM185" i="1"/>
  <c r="K185" i="1"/>
  <c r="AM188" i="1"/>
  <c r="K188" i="1"/>
  <c r="AR188" i="1"/>
  <c r="P188" i="1"/>
  <c r="AS188" i="1"/>
  <c r="Q188" i="1"/>
  <c r="AJ188" i="1"/>
  <c r="H188" i="1"/>
  <c r="AK188" i="1"/>
  <c r="I188" i="1"/>
  <c r="R185" i="1"/>
  <c r="R190" i="1" s="1"/>
  <c r="AT185" i="1"/>
  <c r="AL187" i="1"/>
  <c r="J187" i="1"/>
  <c r="AP189" i="1"/>
  <c r="N189" i="1"/>
  <c r="AI185" i="1"/>
  <c r="G185" i="1"/>
  <c r="AN188" i="1"/>
  <c r="L188" i="1"/>
  <c r="AJ189" i="1"/>
  <c r="H189" i="1"/>
  <c r="AM189" i="1"/>
  <c r="K189" i="1"/>
  <c r="AO187" i="1"/>
  <c r="M187" i="1"/>
  <c r="AL186" i="1"/>
  <c r="J186" i="1"/>
  <c r="J188" i="1"/>
  <c r="AL188" i="1"/>
  <c r="J185" i="1"/>
  <c r="AL185" i="1"/>
  <c r="M185" i="1"/>
  <c r="AO185" i="1"/>
  <c r="AN185" i="1"/>
  <c r="L185" i="1"/>
  <c r="AQ185" i="1"/>
  <c r="O185" i="1"/>
  <c r="AQ188" i="1"/>
  <c r="O188" i="1"/>
  <c r="AS182" i="1"/>
  <c r="Q182" i="1"/>
  <c r="AP181" i="1"/>
  <c r="N181" i="1"/>
  <c r="M179" i="1"/>
  <c r="AO179" i="1"/>
  <c r="AN178" i="1"/>
  <c r="L178" i="1"/>
  <c r="AO178" i="1"/>
  <c r="M178" i="1"/>
  <c r="M183" i="1" s="1"/>
  <c r="J179" i="1"/>
  <c r="AL179" i="1"/>
  <c r="AI179" i="1"/>
  <c r="G179" i="1"/>
  <c r="G183" i="1" s="1"/>
  <c r="AN179" i="1"/>
  <c r="L179" i="1"/>
  <c r="AL182" i="1"/>
  <c r="J182" i="1"/>
  <c r="AI180" i="1"/>
  <c r="G180" i="1"/>
  <c r="AL180" i="1"/>
  <c r="J180" i="1"/>
  <c r="AJ178" i="1"/>
  <c r="H178" i="1"/>
  <c r="AK178" i="1"/>
  <c r="I178" i="1"/>
  <c r="I183" i="1" s="1"/>
  <c r="AK179" i="1"/>
  <c r="I179" i="1"/>
  <c r="AJ179" i="1"/>
  <c r="H179" i="1"/>
  <c r="AO182" i="1"/>
  <c r="M182" i="1"/>
  <c r="AL181" i="1"/>
  <c r="J181" i="1"/>
  <c r="AT180" i="1"/>
  <c r="R180" i="1"/>
  <c r="AR178" i="1"/>
  <c r="P178" i="1"/>
  <c r="P183" i="1" s="1"/>
  <c r="AS178" i="1"/>
  <c r="Q178" i="1"/>
  <c r="AM179" i="1"/>
  <c r="K179" i="1"/>
  <c r="AR179" i="1"/>
  <c r="P179" i="1"/>
  <c r="AP182" i="1"/>
  <c r="N182" i="1"/>
  <c r="AK182" i="1"/>
  <c r="I182" i="1"/>
  <c r="AM180" i="1"/>
  <c r="K180" i="1"/>
  <c r="AP180" i="1"/>
  <c r="N180" i="1"/>
  <c r="N178" i="1"/>
  <c r="AP178" i="1"/>
  <c r="R179" i="1"/>
  <c r="R183" i="1" s="1"/>
  <c r="AT179" i="1"/>
  <c r="AS179" i="1"/>
  <c r="Q179" i="1"/>
  <c r="AP179" i="1"/>
  <c r="N179" i="1"/>
  <c r="AQ179" i="1"/>
  <c r="O179" i="1"/>
  <c r="O183" i="1" s="1"/>
  <c r="P184" i="1" s="1"/>
  <c r="AK174" i="1"/>
  <c r="I174" i="1"/>
  <c r="AM172" i="1"/>
  <c r="K172" i="1"/>
  <c r="AJ171" i="1"/>
  <c r="H171" i="1"/>
  <c r="AT172" i="1"/>
  <c r="R172" i="1"/>
  <c r="AQ174" i="1"/>
  <c r="O174" i="1"/>
  <c r="AT174" i="1"/>
  <c r="R174" i="1"/>
  <c r="AN175" i="1"/>
  <c r="L175" i="1"/>
  <c r="AI172" i="1"/>
  <c r="G172" i="1"/>
  <c r="AR174" i="1"/>
  <c r="P174" i="1"/>
  <c r="P176" i="1" s="1"/>
  <c r="AP172" i="1"/>
  <c r="N172" i="1"/>
  <c r="AI171" i="1"/>
  <c r="G171" i="1"/>
  <c r="AT175" i="1"/>
  <c r="R175" i="1"/>
  <c r="AM174" i="1"/>
  <c r="K174" i="1"/>
  <c r="AP174" i="1"/>
  <c r="N174" i="1"/>
  <c r="AJ175" i="1"/>
  <c r="H175" i="1"/>
  <c r="AP173" i="1"/>
  <c r="N173" i="1"/>
  <c r="AM175" i="1"/>
  <c r="K175" i="1"/>
  <c r="AN174" i="1"/>
  <c r="L174" i="1"/>
  <c r="AK173" i="1"/>
  <c r="I173" i="1"/>
  <c r="AL172" i="1"/>
  <c r="J172" i="1"/>
  <c r="AP175" i="1"/>
  <c r="N175" i="1"/>
  <c r="AI174" i="1"/>
  <c r="G174" i="1"/>
  <c r="R171" i="1"/>
  <c r="AT171" i="1"/>
  <c r="AL174" i="1"/>
  <c r="J174" i="1"/>
  <c r="AS173" i="1"/>
  <c r="Q173" i="1"/>
  <c r="Q176" i="1" s="1"/>
  <c r="AM171" i="1"/>
  <c r="K171" i="1"/>
  <c r="AQ175" i="1"/>
  <c r="O175" i="1"/>
  <c r="AO173" i="1"/>
  <c r="M173" i="1"/>
  <c r="AO174" i="1"/>
  <c r="M174" i="1"/>
  <c r="AL173" i="1"/>
  <c r="J173" i="1"/>
  <c r="AN171" i="1"/>
  <c r="L171" i="1"/>
  <c r="AI175" i="1"/>
  <c r="G175" i="1"/>
  <c r="AJ174" i="1"/>
  <c r="H174" i="1"/>
  <c r="AQ171" i="1"/>
  <c r="O171" i="1"/>
  <c r="AL171" i="1"/>
  <c r="J171" i="1"/>
  <c r="AL175" i="1"/>
  <c r="J175" i="1"/>
  <c r="AP171" i="1"/>
  <c r="N171" i="1"/>
  <c r="I176" i="1"/>
  <c r="AQ167" i="1"/>
  <c r="O167" i="1"/>
  <c r="AN168" i="1"/>
  <c r="L168" i="1"/>
  <c r="AP165" i="1"/>
  <c r="N165" i="1"/>
  <c r="AL168" i="1"/>
  <c r="J168" i="1"/>
  <c r="P164" i="1"/>
  <c r="AR164" i="1"/>
  <c r="AJ167" i="1"/>
  <c r="H167" i="1"/>
  <c r="AK167" i="1"/>
  <c r="I167" i="1"/>
  <c r="AP164" i="1"/>
  <c r="N164" i="1"/>
  <c r="AN164" i="1"/>
  <c r="L164" i="1"/>
  <c r="AQ164" i="1"/>
  <c r="O164" i="1"/>
  <c r="O169" i="1" s="1"/>
  <c r="Q164" i="1"/>
  <c r="AS164" i="1"/>
  <c r="AL166" i="1"/>
  <c r="J166" i="1"/>
  <c r="AS166" i="1"/>
  <c r="Q166" i="1"/>
  <c r="AJ168" i="1"/>
  <c r="H168" i="1"/>
  <c r="AM168" i="1"/>
  <c r="K168" i="1"/>
  <c r="AO166" i="1"/>
  <c r="M166" i="1"/>
  <c r="AL165" i="1"/>
  <c r="J165" i="1"/>
  <c r="J167" i="1"/>
  <c r="AL167" i="1"/>
  <c r="J164" i="1"/>
  <c r="AL164" i="1"/>
  <c r="AI167" i="1"/>
  <c r="G167" i="1"/>
  <c r="AN167" i="1"/>
  <c r="L167" i="1"/>
  <c r="AO167" i="1"/>
  <c r="M167" i="1"/>
  <c r="AK164" i="1"/>
  <c r="I164" i="1"/>
  <c r="AP168" i="1"/>
  <c r="N168" i="1"/>
  <c r="AO164" i="1"/>
  <c r="M164" i="1"/>
  <c r="AM164" i="1"/>
  <c r="K164" i="1"/>
  <c r="AQ168" i="1"/>
  <c r="O168" i="1"/>
  <c r="AP166" i="1"/>
  <c r="N166" i="1"/>
  <c r="AI168" i="1"/>
  <c r="G168" i="1"/>
  <c r="AK166" i="1"/>
  <c r="I166" i="1"/>
  <c r="AT168" i="1"/>
  <c r="R168" i="1"/>
  <c r="R169" i="1" s="1"/>
  <c r="AM167" i="1"/>
  <c r="K167" i="1"/>
  <c r="AR167" i="1"/>
  <c r="P167" i="1"/>
  <c r="AS167" i="1"/>
  <c r="Q167" i="1"/>
  <c r="AI164" i="1"/>
  <c r="G164" i="1"/>
  <c r="H164" i="1"/>
  <c r="AJ164" i="1"/>
  <c r="AQ160" i="1"/>
  <c r="O160" i="1"/>
  <c r="AJ157" i="1"/>
  <c r="H157" i="1"/>
  <c r="H162" i="1" s="1"/>
  <c r="AL159" i="1"/>
  <c r="J159" i="1"/>
  <c r="AP159" i="1"/>
  <c r="N159" i="1"/>
  <c r="AT161" i="1"/>
  <c r="R161" i="1"/>
  <c r="AP161" i="1"/>
  <c r="N161" i="1"/>
  <c r="AJ160" i="1"/>
  <c r="H160" i="1"/>
  <c r="AN161" i="1"/>
  <c r="L161" i="1"/>
  <c r="AS159" i="1"/>
  <c r="Q159" i="1"/>
  <c r="AL161" i="1"/>
  <c r="J161" i="1"/>
  <c r="P157" i="1"/>
  <c r="AR157" i="1"/>
  <c r="R157" i="1"/>
  <c r="R162" i="1" s="1"/>
  <c r="AT157" i="1"/>
  <c r="AI160" i="1"/>
  <c r="G160" i="1"/>
  <c r="AN160" i="1"/>
  <c r="L160" i="1"/>
  <c r="AO160" i="1"/>
  <c r="M160" i="1"/>
  <c r="AP157" i="1"/>
  <c r="N157" i="1"/>
  <c r="AS157" i="1"/>
  <c r="Q157" i="1"/>
  <c r="AM157" i="1"/>
  <c r="K157" i="1"/>
  <c r="AI161" i="1"/>
  <c r="G161" i="1"/>
  <c r="AK159" i="1"/>
  <c r="I159" i="1"/>
  <c r="AK160" i="1"/>
  <c r="I160" i="1"/>
  <c r="AI157" i="1"/>
  <c r="G157" i="1"/>
  <c r="G162" i="1" s="1"/>
  <c r="H163" i="1" s="1"/>
  <c r="AQ161" i="1"/>
  <c r="O161" i="1"/>
  <c r="AP158" i="1"/>
  <c r="N158" i="1"/>
  <c r="AJ161" i="1"/>
  <c r="H161" i="1"/>
  <c r="AM161" i="1"/>
  <c r="K161" i="1"/>
  <c r="AO159" i="1"/>
  <c r="M159" i="1"/>
  <c r="AL158" i="1"/>
  <c r="J158" i="1"/>
  <c r="J160" i="1"/>
  <c r="AL160" i="1"/>
  <c r="J157" i="1"/>
  <c r="AL157" i="1"/>
  <c r="M157" i="1"/>
  <c r="M162" i="1" s="1"/>
  <c r="AO157" i="1"/>
  <c r="AM160" i="1"/>
  <c r="K160" i="1"/>
  <c r="AR160" i="1"/>
  <c r="P160" i="1"/>
  <c r="AS160" i="1"/>
  <c r="Q160" i="1"/>
  <c r="AK157" i="1"/>
  <c r="I157" i="1"/>
  <c r="AN157" i="1"/>
  <c r="L157" i="1"/>
  <c r="L162" i="1" s="1"/>
  <c r="AQ157" i="1"/>
  <c r="O157" i="1"/>
  <c r="O162" i="1" s="1"/>
  <c r="AI154" i="1"/>
  <c r="G154" i="1"/>
  <c r="AP154" i="1"/>
  <c r="N154" i="1"/>
  <c r="AI150" i="1"/>
  <c r="G150" i="1"/>
  <c r="AI153" i="1"/>
  <c r="G153" i="1"/>
  <c r="AN153" i="1"/>
  <c r="L153" i="1"/>
  <c r="AO153" i="1"/>
  <c r="M153" i="1"/>
  <c r="AK150" i="1"/>
  <c r="I150" i="1"/>
  <c r="AJ150" i="1"/>
  <c r="H150" i="1"/>
  <c r="AN154" i="1"/>
  <c r="L154" i="1"/>
  <c r="AQ154" i="1"/>
  <c r="O154" i="1"/>
  <c r="AS152" i="1"/>
  <c r="Q152" i="1"/>
  <c r="AP151" i="1"/>
  <c r="N151" i="1"/>
  <c r="AL154" i="1"/>
  <c r="J154" i="1"/>
  <c r="P150" i="1"/>
  <c r="AR150" i="1"/>
  <c r="Q150" i="1"/>
  <c r="AS150" i="1"/>
  <c r="AM150" i="1"/>
  <c r="K150" i="1"/>
  <c r="AM153" i="1"/>
  <c r="K153" i="1"/>
  <c r="AR153" i="1"/>
  <c r="P153" i="1"/>
  <c r="AS153" i="1"/>
  <c r="Q153" i="1"/>
  <c r="AP152" i="1"/>
  <c r="N152" i="1"/>
  <c r="AK152" i="1"/>
  <c r="I152" i="1"/>
  <c r="AL152" i="1"/>
  <c r="J152" i="1"/>
  <c r="AJ154" i="1"/>
  <c r="H154" i="1"/>
  <c r="AM154" i="1"/>
  <c r="K154" i="1"/>
  <c r="AO152" i="1"/>
  <c r="M152" i="1"/>
  <c r="AL151" i="1"/>
  <c r="J151" i="1"/>
  <c r="J153" i="1"/>
  <c r="AL153" i="1"/>
  <c r="J150" i="1"/>
  <c r="AL150" i="1"/>
  <c r="L150" i="1"/>
  <c r="AN150" i="1"/>
  <c r="AQ150" i="1"/>
  <c r="O150" i="1"/>
  <c r="AQ153" i="1"/>
  <c r="O153" i="1"/>
  <c r="AT150" i="1"/>
  <c r="R150" i="1"/>
  <c r="AT154" i="1"/>
  <c r="R154" i="1"/>
  <c r="AJ153" i="1"/>
  <c r="H153" i="1"/>
  <c r="AK153" i="1"/>
  <c r="I153" i="1"/>
  <c r="AO150" i="1"/>
  <c r="M150" i="1"/>
  <c r="S3" i="1"/>
  <c r="R3" i="1"/>
  <c r="G3" i="1"/>
  <c r="K4" i="1"/>
  <c r="F11" i="1"/>
  <c r="S11" i="1" s="1"/>
  <c r="F14" i="1"/>
  <c r="U14" i="1" s="1"/>
  <c r="R204" i="1" l="1"/>
  <c r="R205" i="1"/>
  <c r="K197" i="1"/>
  <c r="L198" i="1" s="1"/>
  <c r="H204" i="1"/>
  <c r="K204" i="1"/>
  <c r="I204" i="1"/>
  <c r="J205" i="1" s="1"/>
  <c r="L204" i="1"/>
  <c r="P204" i="1"/>
  <c r="G204" i="1"/>
  <c r="P205" i="1"/>
  <c r="N204" i="1"/>
  <c r="N205" i="1" s="1"/>
  <c r="J183" i="1"/>
  <c r="J190" i="1"/>
  <c r="M197" i="1"/>
  <c r="N169" i="1"/>
  <c r="Q155" i="1"/>
  <c r="H169" i="1"/>
  <c r="R211" i="1"/>
  <c r="R198" i="1"/>
  <c r="P197" i="1"/>
  <c r="J197" i="1"/>
  <c r="L155" i="1"/>
  <c r="R155" i="1"/>
  <c r="O155" i="1"/>
  <c r="N155" i="1"/>
  <c r="H155" i="1"/>
  <c r="H197" i="1"/>
  <c r="I197" i="1"/>
  <c r="O197" i="1"/>
  <c r="P198" i="1" s="1"/>
  <c r="L190" i="1"/>
  <c r="K190" i="1"/>
  <c r="L191" i="1" s="1"/>
  <c r="N190" i="1"/>
  <c r="I190" i="1"/>
  <c r="G197" i="1"/>
  <c r="N197" i="1"/>
  <c r="N198" i="1" s="1"/>
  <c r="J211" i="1"/>
  <c r="N211" i="1"/>
  <c r="N212" i="1" s="1"/>
  <c r="O211" i="1"/>
  <c r="P212" i="1" s="1"/>
  <c r="G211" i="1"/>
  <c r="K211" i="1"/>
  <c r="L211" i="1"/>
  <c r="R212" i="1"/>
  <c r="J212" i="1"/>
  <c r="H211" i="1"/>
  <c r="O190" i="1"/>
  <c r="G190" i="1"/>
  <c r="P190" i="1"/>
  <c r="J191" i="1"/>
  <c r="M190" i="1"/>
  <c r="Q190" i="1"/>
  <c r="R191" i="1" s="1"/>
  <c r="H190" i="1"/>
  <c r="J184" i="1"/>
  <c r="N183" i="1"/>
  <c r="N184" i="1" s="1"/>
  <c r="K183" i="1"/>
  <c r="Q183" i="1"/>
  <c r="R184" i="1" s="1"/>
  <c r="H183" i="1"/>
  <c r="H184" i="1" s="1"/>
  <c r="L183" i="1"/>
  <c r="N176" i="1"/>
  <c r="G176" i="1"/>
  <c r="H177" i="1" s="1"/>
  <c r="H176" i="1"/>
  <c r="J176" i="1"/>
  <c r="J177" i="1" s="1"/>
  <c r="L176" i="1"/>
  <c r="O176" i="1"/>
  <c r="P177" i="1" s="1"/>
  <c r="M176" i="1"/>
  <c r="K176" i="1"/>
  <c r="R176" i="1"/>
  <c r="R177" i="1" s="1"/>
  <c r="M169" i="1"/>
  <c r="N170" i="1" s="1"/>
  <c r="I169" i="1"/>
  <c r="L169" i="1"/>
  <c r="G169" i="1"/>
  <c r="K169" i="1"/>
  <c r="J169" i="1"/>
  <c r="Q169" i="1"/>
  <c r="R170" i="1" s="1"/>
  <c r="P169" i="1"/>
  <c r="P170" i="1" s="1"/>
  <c r="J162" i="1"/>
  <c r="K162" i="1"/>
  <c r="L163" i="1" s="1"/>
  <c r="I162" i="1"/>
  <c r="Q162" i="1"/>
  <c r="R163" i="1" s="1"/>
  <c r="N162" i="1"/>
  <c r="N163" i="1" s="1"/>
  <c r="P162" i="1"/>
  <c r="P163" i="1" s="1"/>
  <c r="J155" i="1"/>
  <c r="P155" i="1"/>
  <c r="P156" i="1" s="1"/>
  <c r="I155" i="1"/>
  <c r="G155" i="1"/>
  <c r="H156" i="1" s="1"/>
  <c r="K155" i="1"/>
  <c r="L156" i="1" s="1"/>
  <c r="M155" i="1"/>
  <c r="N156" i="1" s="1"/>
  <c r="R156" i="1"/>
  <c r="AH11" i="1"/>
  <c r="AH14" i="1"/>
  <c r="W14" i="1"/>
  <c r="S14" i="1"/>
  <c r="U11" i="1"/>
  <c r="W11" i="1"/>
  <c r="F19" i="1"/>
  <c r="F21" i="1"/>
  <c r="F145" i="1"/>
  <c r="AH145" i="1" s="1"/>
  <c r="F17" i="1"/>
  <c r="F94" i="1"/>
  <c r="AH94" i="1" s="1"/>
  <c r="F12" i="1"/>
  <c r="W12" i="1" s="1"/>
  <c r="F13" i="1"/>
  <c r="AH13" i="1" s="1"/>
  <c r="F10" i="1"/>
  <c r="AH10" i="1" s="1"/>
  <c r="F91" i="1"/>
  <c r="AH91" i="1" s="1"/>
  <c r="F90" i="1"/>
  <c r="AH90" i="1" s="1"/>
  <c r="F89" i="1"/>
  <c r="AH89" i="1" s="1"/>
  <c r="F88" i="1"/>
  <c r="AH88" i="1" s="1"/>
  <c r="F87" i="1"/>
  <c r="AH87" i="1" s="1"/>
  <c r="F84" i="1"/>
  <c r="AH84" i="1" s="1"/>
  <c r="F83" i="1"/>
  <c r="AH83" i="1" s="1"/>
  <c r="F82" i="1"/>
  <c r="AH82" i="1" s="1"/>
  <c r="F81" i="1"/>
  <c r="AH81" i="1" s="1"/>
  <c r="F80" i="1"/>
  <c r="AH80" i="1" s="1"/>
  <c r="F77" i="1"/>
  <c r="AH77" i="1" s="1"/>
  <c r="F76" i="1"/>
  <c r="AH76" i="1" s="1"/>
  <c r="F75" i="1"/>
  <c r="AH75" i="1" s="1"/>
  <c r="F74" i="1"/>
  <c r="AH74" i="1" s="1"/>
  <c r="F73" i="1"/>
  <c r="AH73" i="1" s="1"/>
  <c r="F70" i="1"/>
  <c r="AH70" i="1" s="1"/>
  <c r="F69" i="1"/>
  <c r="AH69" i="1" s="1"/>
  <c r="F68" i="1"/>
  <c r="AH68" i="1" s="1"/>
  <c r="F67" i="1"/>
  <c r="AH67" i="1" s="1"/>
  <c r="F66" i="1"/>
  <c r="AH66" i="1" s="1"/>
  <c r="F63" i="1"/>
  <c r="AH63" i="1" s="1"/>
  <c r="F62" i="1"/>
  <c r="AH62" i="1" s="1"/>
  <c r="F61" i="1"/>
  <c r="AH61" i="1" s="1"/>
  <c r="F60" i="1"/>
  <c r="AH60" i="1" s="1"/>
  <c r="F59" i="1"/>
  <c r="AH59" i="1" s="1"/>
  <c r="F56" i="1"/>
  <c r="AH56" i="1" s="1"/>
  <c r="F55" i="1"/>
  <c r="AH55" i="1" s="1"/>
  <c r="F54" i="1"/>
  <c r="AH54" i="1" s="1"/>
  <c r="F53" i="1"/>
  <c r="AH53" i="1" s="1"/>
  <c r="F52" i="1"/>
  <c r="AH52" i="1" s="1"/>
  <c r="F49" i="1"/>
  <c r="AH49" i="1" s="1"/>
  <c r="F48" i="1"/>
  <c r="AH48" i="1" s="1"/>
  <c r="F47" i="1"/>
  <c r="AH47" i="1" s="1"/>
  <c r="F46" i="1"/>
  <c r="AH46" i="1" s="1"/>
  <c r="F45" i="1"/>
  <c r="AH45" i="1" s="1"/>
  <c r="F42" i="1"/>
  <c r="AH42" i="1" s="1"/>
  <c r="F41" i="1"/>
  <c r="AH41" i="1" s="1"/>
  <c r="F40" i="1"/>
  <c r="AH40" i="1" s="1"/>
  <c r="F39" i="1"/>
  <c r="AH39" i="1" s="1"/>
  <c r="F38" i="1"/>
  <c r="AH38" i="1" s="1"/>
  <c r="F35" i="1"/>
  <c r="AH35" i="1" s="1"/>
  <c r="F34" i="1"/>
  <c r="AH34" i="1" s="1"/>
  <c r="F33" i="1"/>
  <c r="AH33" i="1" s="1"/>
  <c r="F32" i="1"/>
  <c r="AH32" i="1" s="1"/>
  <c r="F31" i="1"/>
  <c r="AH31" i="1" s="1"/>
  <c r="F28" i="1"/>
  <c r="AH28" i="1" s="1"/>
  <c r="F27" i="1"/>
  <c r="AH27" i="1" s="1"/>
  <c r="F26" i="1"/>
  <c r="AH26" i="1" s="1"/>
  <c r="F25" i="1"/>
  <c r="AH25" i="1" s="1"/>
  <c r="F24" i="1"/>
  <c r="AH24" i="1" s="1"/>
  <c r="F20" i="1"/>
  <c r="F18" i="1"/>
  <c r="F147" i="1"/>
  <c r="AH147" i="1" s="1"/>
  <c r="F146" i="1"/>
  <c r="AH146" i="1" s="1"/>
  <c r="F144" i="1"/>
  <c r="AH144" i="1" s="1"/>
  <c r="F143" i="1"/>
  <c r="AH143" i="1" s="1"/>
  <c r="R143" i="1" s="1"/>
  <c r="F140" i="1"/>
  <c r="AH140" i="1" s="1"/>
  <c r="F139" i="1"/>
  <c r="AH139" i="1" s="1"/>
  <c r="F138" i="1"/>
  <c r="AH138" i="1" s="1"/>
  <c r="F137" i="1"/>
  <c r="AH137" i="1" s="1"/>
  <c r="F136" i="1"/>
  <c r="AH136" i="1" s="1"/>
  <c r="F133" i="1"/>
  <c r="AH133" i="1" s="1"/>
  <c r="F132" i="1"/>
  <c r="AH132" i="1" s="1"/>
  <c r="F131" i="1"/>
  <c r="AH131" i="1" s="1"/>
  <c r="F130" i="1"/>
  <c r="AH130" i="1" s="1"/>
  <c r="F129" i="1"/>
  <c r="AH129" i="1" s="1"/>
  <c r="F126" i="1"/>
  <c r="AH126" i="1" s="1"/>
  <c r="F125" i="1"/>
  <c r="AH125" i="1" s="1"/>
  <c r="F124" i="1"/>
  <c r="AH124" i="1" s="1"/>
  <c r="F123" i="1"/>
  <c r="AH123" i="1" s="1"/>
  <c r="F122" i="1"/>
  <c r="AH122" i="1" s="1"/>
  <c r="F119" i="1"/>
  <c r="AH119" i="1" s="1"/>
  <c r="F118" i="1"/>
  <c r="AH118" i="1" s="1"/>
  <c r="F117" i="1"/>
  <c r="AH117" i="1" s="1"/>
  <c r="F116" i="1"/>
  <c r="AH116" i="1" s="1"/>
  <c r="F115" i="1"/>
  <c r="AH115" i="1" s="1"/>
  <c r="F112" i="1"/>
  <c r="AH112" i="1" s="1"/>
  <c r="F111" i="1"/>
  <c r="AH111" i="1" s="1"/>
  <c r="F110" i="1"/>
  <c r="AH110" i="1" s="1"/>
  <c r="F109" i="1"/>
  <c r="AH109" i="1" s="1"/>
  <c r="F108" i="1"/>
  <c r="AH108" i="1" s="1"/>
  <c r="F105" i="1"/>
  <c r="AH105" i="1" s="1"/>
  <c r="F104" i="1"/>
  <c r="AH104" i="1" s="1"/>
  <c r="F103" i="1"/>
  <c r="AH103" i="1" s="1"/>
  <c r="F102" i="1"/>
  <c r="AH102" i="1" s="1"/>
  <c r="F101" i="1"/>
  <c r="AH101" i="1" s="1"/>
  <c r="F98" i="1"/>
  <c r="AH98" i="1" s="1"/>
  <c r="F97" i="1"/>
  <c r="AH97" i="1" s="1"/>
  <c r="F96" i="1"/>
  <c r="AH96" i="1" s="1"/>
  <c r="F95" i="1"/>
  <c r="AH95" i="1" s="1"/>
  <c r="Q3" i="1"/>
  <c r="P3" i="1"/>
  <c r="H3" i="1"/>
  <c r="I3" i="1"/>
  <c r="J3" i="1"/>
  <c r="K3" i="1"/>
  <c r="L3" i="1"/>
  <c r="M3" i="1"/>
  <c r="N3" i="1"/>
  <c r="O3" i="1"/>
  <c r="R4" i="1"/>
  <c r="Q4" i="1"/>
  <c r="P4" i="1"/>
  <c r="O4" i="1"/>
  <c r="N4" i="1"/>
  <c r="M4" i="1"/>
  <c r="L4" i="1"/>
  <c r="J4" i="1"/>
  <c r="I4" i="1"/>
  <c r="H4" i="1"/>
  <c r="G4" i="1"/>
  <c r="H198" i="1" l="1"/>
  <c r="H205" i="1"/>
  <c r="L205" i="1"/>
  <c r="H170" i="1"/>
  <c r="J198" i="1"/>
  <c r="J163" i="1"/>
  <c r="H212" i="1"/>
  <c r="J156" i="1"/>
  <c r="N191" i="1"/>
  <c r="L212" i="1"/>
  <c r="H191" i="1"/>
  <c r="P191" i="1"/>
  <c r="L184" i="1"/>
  <c r="L177" i="1"/>
  <c r="N177" i="1"/>
  <c r="J170" i="1"/>
  <c r="L170" i="1"/>
  <c r="AH12" i="1"/>
  <c r="AE21" i="1"/>
  <c r="U143" i="1"/>
  <c r="S143" i="1"/>
  <c r="T143" i="1" s="1"/>
  <c r="U144" i="1"/>
  <c r="S144" i="1"/>
  <c r="T144" i="1" s="1"/>
  <c r="S146" i="1"/>
  <c r="T146" i="1" s="1"/>
  <c r="U146" i="1"/>
  <c r="V146" i="1" s="1"/>
  <c r="S147" i="1"/>
  <c r="T147" i="1" s="1"/>
  <c r="U147" i="1"/>
  <c r="V147" i="1" s="1"/>
  <c r="U145" i="1"/>
  <c r="S145" i="1"/>
  <c r="T145" i="1" s="1"/>
  <c r="U140" i="1"/>
  <c r="S140" i="1"/>
  <c r="T140" i="1" s="1"/>
  <c r="S138" i="1"/>
  <c r="T138" i="1" s="1"/>
  <c r="U138" i="1"/>
  <c r="V138" i="1" s="1"/>
  <c r="U139" i="1"/>
  <c r="V139" i="1" s="1"/>
  <c r="S139" i="1"/>
  <c r="T139" i="1" s="1"/>
  <c r="U136" i="1"/>
  <c r="V136" i="1" s="1"/>
  <c r="S136" i="1"/>
  <c r="T136" i="1" s="1"/>
  <c r="S137" i="1"/>
  <c r="T137" i="1" s="1"/>
  <c r="U137" i="1"/>
  <c r="V137" i="1" s="1"/>
  <c r="U129" i="1"/>
  <c r="S129" i="1"/>
  <c r="T129" i="1" s="1"/>
  <c r="S130" i="1"/>
  <c r="T130" i="1" s="1"/>
  <c r="U130" i="1"/>
  <c r="U131" i="1"/>
  <c r="S131" i="1"/>
  <c r="T131" i="1" s="1"/>
  <c r="S133" i="1"/>
  <c r="T133" i="1" s="1"/>
  <c r="U133" i="1"/>
  <c r="V133" i="1" s="1"/>
  <c r="S132" i="1"/>
  <c r="T132" i="1" s="1"/>
  <c r="U132" i="1"/>
  <c r="V132" i="1" s="1"/>
  <c r="U126" i="1"/>
  <c r="V126" i="1" s="1"/>
  <c r="S126" i="1"/>
  <c r="T126" i="1" s="1"/>
  <c r="U122" i="1"/>
  <c r="S122" i="1"/>
  <c r="T122" i="1" s="1"/>
  <c r="U123" i="1"/>
  <c r="S123" i="1"/>
  <c r="T123" i="1" s="1"/>
  <c r="U124" i="1"/>
  <c r="V124" i="1" s="1"/>
  <c r="S124" i="1"/>
  <c r="T124" i="1" s="1"/>
  <c r="U125" i="1"/>
  <c r="V125" i="1" s="1"/>
  <c r="S125" i="1"/>
  <c r="T125" i="1" s="1"/>
  <c r="S118" i="1"/>
  <c r="T118" i="1" s="1"/>
  <c r="U118" i="1"/>
  <c r="V118" i="1" s="1"/>
  <c r="U119" i="1"/>
  <c r="S119" i="1"/>
  <c r="T119" i="1" s="1"/>
  <c r="S117" i="1"/>
  <c r="T117" i="1" s="1"/>
  <c r="U117" i="1"/>
  <c r="V117" i="1" s="1"/>
  <c r="U116" i="1"/>
  <c r="V116" i="1" s="1"/>
  <c r="S116" i="1"/>
  <c r="T116" i="1" s="1"/>
  <c r="U115" i="1"/>
  <c r="V115" i="1" s="1"/>
  <c r="S115" i="1"/>
  <c r="T115" i="1" s="1"/>
  <c r="U111" i="1"/>
  <c r="S111" i="1"/>
  <c r="T111" i="1" s="1"/>
  <c r="U112" i="1"/>
  <c r="V112" i="1" s="1"/>
  <c r="S112" i="1"/>
  <c r="T112" i="1" s="1"/>
  <c r="S108" i="1"/>
  <c r="T108" i="1" s="1"/>
  <c r="U108" i="1"/>
  <c r="V108" i="1" s="1"/>
  <c r="S110" i="1"/>
  <c r="T110" i="1" s="1"/>
  <c r="U110" i="1"/>
  <c r="V110" i="1" s="1"/>
  <c r="S109" i="1"/>
  <c r="T109" i="1" s="1"/>
  <c r="U109" i="1"/>
  <c r="V109" i="1" s="1"/>
  <c r="U105" i="1"/>
  <c r="V105" i="1" s="1"/>
  <c r="S105" i="1"/>
  <c r="T105" i="1" s="1"/>
  <c r="U101" i="1"/>
  <c r="V101" i="1" s="1"/>
  <c r="S101" i="1"/>
  <c r="T101" i="1" s="1"/>
  <c r="U104" i="1"/>
  <c r="S104" i="1"/>
  <c r="T104" i="1" s="1"/>
  <c r="U102" i="1"/>
  <c r="S102" i="1"/>
  <c r="T102" i="1" s="1"/>
  <c r="S103" i="1"/>
  <c r="T103" i="1" s="1"/>
  <c r="U103" i="1"/>
  <c r="V103" i="1" s="1"/>
  <c r="U95" i="1"/>
  <c r="V95" i="1" s="1"/>
  <c r="S95" i="1"/>
  <c r="T95" i="1" s="1"/>
  <c r="U96" i="1"/>
  <c r="V96" i="1" s="1"/>
  <c r="S96" i="1"/>
  <c r="T96" i="1" s="1"/>
  <c r="S97" i="1"/>
  <c r="T97" i="1" s="1"/>
  <c r="U97" i="1"/>
  <c r="U98" i="1"/>
  <c r="V98" i="1" s="1"/>
  <c r="S98" i="1"/>
  <c r="T98" i="1" s="1"/>
  <c r="S94" i="1"/>
  <c r="T94" i="1" s="1"/>
  <c r="U94" i="1"/>
  <c r="V94" i="1" s="1"/>
  <c r="U89" i="1"/>
  <c r="S89" i="1"/>
  <c r="T89" i="1" s="1"/>
  <c r="S90" i="1"/>
  <c r="T90" i="1" s="1"/>
  <c r="U90" i="1"/>
  <c r="V90" i="1" s="1"/>
  <c r="U91" i="1"/>
  <c r="S91" i="1"/>
  <c r="T91" i="1" s="1"/>
  <c r="S87" i="1"/>
  <c r="T87" i="1" s="1"/>
  <c r="U87" i="1"/>
  <c r="V87" i="1" s="1"/>
  <c r="S88" i="1"/>
  <c r="T88" i="1" s="1"/>
  <c r="U88" i="1"/>
  <c r="U84" i="1"/>
  <c r="S84" i="1"/>
  <c r="T84" i="1" s="1"/>
  <c r="S81" i="1"/>
  <c r="T81" i="1" s="1"/>
  <c r="U81" i="1"/>
  <c r="V81" i="1" s="1"/>
  <c r="U82" i="1"/>
  <c r="V82" i="1" s="1"/>
  <c r="S82" i="1"/>
  <c r="T82" i="1" s="1"/>
  <c r="U80" i="1"/>
  <c r="V80" i="1" s="1"/>
  <c r="S80" i="1"/>
  <c r="T80" i="1" s="1"/>
  <c r="U83" i="1"/>
  <c r="S83" i="1"/>
  <c r="T83" i="1" s="1"/>
  <c r="U73" i="1"/>
  <c r="S73" i="1"/>
  <c r="T73" i="1" s="1"/>
  <c r="U74" i="1"/>
  <c r="V74" i="1" s="1"/>
  <c r="S74" i="1"/>
  <c r="T74" i="1" s="1"/>
  <c r="U77" i="1"/>
  <c r="S77" i="1"/>
  <c r="T77" i="1" s="1"/>
  <c r="S75" i="1"/>
  <c r="T75" i="1" s="1"/>
  <c r="U75" i="1"/>
  <c r="V75" i="1" s="1"/>
  <c r="U76" i="1"/>
  <c r="S76" i="1"/>
  <c r="T76" i="1" s="1"/>
  <c r="U66" i="1"/>
  <c r="V66" i="1" s="1"/>
  <c r="S66" i="1"/>
  <c r="T66" i="1" s="1"/>
  <c r="U67" i="1"/>
  <c r="S67" i="1"/>
  <c r="T67" i="1" s="1"/>
  <c r="S68" i="1"/>
  <c r="T68" i="1" s="1"/>
  <c r="U68" i="1"/>
  <c r="V68" i="1" s="1"/>
  <c r="U70" i="1"/>
  <c r="V70" i="1" s="1"/>
  <c r="S70" i="1"/>
  <c r="T70" i="1" s="1"/>
  <c r="U69" i="1"/>
  <c r="V69" i="1" s="1"/>
  <c r="S69" i="1"/>
  <c r="T69" i="1" s="1"/>
  <c r="U59" i="1"/>
  <c r="V59" i="1" s="1"/>
  <c r="S59" i="1"/>
  <c r="T59" i="1" s="1"/>
  <c r="U60" i="1"/>
  <c r="S60" i="1"/>
  <c r="T60" i="1" s="1"/>
  <c r="U61" i="1"/>
  <c r="V61" i="1" s="1"/>
  <c r="S61" i="1"/>
  <c r="T61" i="1" s="1"/>
  <c r="S62" i="1"/>
  <c r="T62" i="1" s="1"/>
  <c r="U62" i="1"/>
  <c r="V62" i="1" s="1"/>
  <c r="S63" i="1"/>
  <c r="T63" i="1" s="1"/>
  <c r="U63" i="1"/>
  <c r="V63" i="1" s="1"/>
  <c r="U55" i="1"/>
  <c r="V55" i="1" s="1"/>
  <c r="S55" i="1"/>
  <c r="T55" i="1" s="1"/>
  <c r="U52" i="1"/>
  <c r="S52" i="1"/>
  <c r="T52" i="1" s="1"/>
  <c r="S56" i="1"/>
  <c r="T56" i="1" s="1"/>
  <c r="U56" i="1"/>
  <c r="V56" i="1" s="1"/>
  <c r="S53" i="1"/>
  <c r="T53" i="1" s="1"/>
  <c r="U53" i="1"/>
  <c r="V53" i="1" s="1"/>
  <c r="U54" i="1"/>
  <c r="V54" i="1" s="1"/>
  <c r="S54" i="1"/>
  <c r="T54" i="1" s="1"/>
  <c r="U46" i="1"/>
  <c r="V46" i="1" s="1"/>
  <c r="S46" i="1"/>
  <c r="T46" i="1" s="1"/>
  <c r="S47" i="1"/>
  <c r="T47" i="1" s="1"/>
  <c r="U47" i="1"/>
  <c r="U48" i="1"/>
  <c r="V48" i="1" s="1"/>
  <c r="S48" i="1"/>
  <c r="T48" i="1" s="1"/>
  <c r="U49" i="1"/>
  <c r="S49" i="1"/>
  <c r="T49" i="1" s="1"/>
  <c r="U45" i="1"/>
  <c r="V45" i="1" s="1"/>
  <c r="S45" i="1"/>
  <c r="T45" i="1" s="1"/>
  <c r="U39" i="1"/>
  <c r="V39" i="1" s="1"/>
  <c r="S39" i="1"/>
  <c r="T39" i="1" s="1"/>
  <c r="U42" i="1"/>
  <c r="V42" i="1" s="1"/>
  <c r="S42" i="1"/>
  <c r="T42" i="1" s="1"/>
  <c r="S38" i="1"/>
  <c r="T38" i="1" s="1"/>
  <c r="U38" i="1"/>
  <c r="V38" i="1" s="1"/>
  <c r="S40" i="1"/>
  <c r="T40" i="1" s="1"/>
  <c r="U40" i="1"/>
  <c r="V40" i="1" s="1"/>
  <c r="U41" i="1"/>
  <c r="V41" i="1" s="1"/>
  <c r="S41" i="1"/>
  <c r="T41" i="1" s="1"/>
  <c r="U32" i="1"/>
  <c r="S32" i="1"/>
  <c r="T32" i="1" s="1"/>
  <c r="U35" i="1"/>
  <c r="S35" i="1"/>
  <c r="T35" i="1" s="1"/>
  <c r="U31" i="1"/>
  <c r="V31" i="1" s="1"/>
  <c r="S31" i="1"/>
  <c r="T31" i="1" s="1"/>
  <c r="U33" i="1"/>
  <c r="V33" i="1" s="1"/>
  <c r="S33" i="1"/>
  <c r="T33" i="1" s="1"/>
  <c r="S34" i="1"/>
  <c r="T34" i="1" s="1"/>
  <c r="U34" i="1"/>
  <c r="V34" i="1" s="1"/>
  <c r="S26" i="1"/>
  <c r="T26" i="1" s="1"/>
  <c r="U26" i="1"/>
  <c r="V26" i="1" s="1"/>
  <c r="U27" i="1"/>
  <c r="V27" i="1" s="1"/>
  <c r="S27" i="1"/>
  <c r="T27" i="1" s="1"/>
  <c r="U28" i="1"/>
  <c r="V28" i="1" s="1"/>
  <c r="S28" i="1"/>
  <c r="T28" i="1" s="1"/>
  <c r="U25" i="1"/>
  <c r="V25" i="1" s="1"/>
  <c r="S25" i="1"/>
  <c r="T25" i="1" s="1"/>
  <c r="U24" i="1"/>
  <c r="V24" i="1" s="1"/>
  <c r="S24" i="1"/>
  <c r="T24" i="1" s="1"/>
  <c r="U18" i="1"/>
  <c r="V18" i="1" s="1"/>
  <c r="S18" i="1"/>
  <c r="T18" i="1" s="1"/>
  <c r="S21" i="1"/>
  <c r="T21" i="1" s="1"/>
  <c r="U21" i="1"/>
  <c r="V21" i="1" s="1"/>
  <c r="U20" i="1"/>
  <c r="V20" i="1" s="1"/>
  <c r="S20" i="1"/>
  <c r="T20" i="1" s="1"/>
  <c r="U19" i="1"/>
  <c r="V19" i="1" s="1"/>
  <c r="S19" i="1"/>
  <c r="T19" i="1" s="1"/>
  <c r="S17" i="1"/>
  <c r="T17" i="1" s="1"/>
  <c r="U17" i="1"/>
  <c r="V17" i="1" s="1"/>
  <c r="V77" i="1"/>
  <c r="V130" i="1"/>
  <c r="V140" i="1"/>
  <c r="V35" i="1"/>
  <c r="V47" i="1"/>
  <c r="V91" i="1"/>
  <c r="V102" i="1"/>
  <c r="V32" i="1"/>
  <c r="V88" i="1"/>
  <c r="V104" i="1"/>
  <c r="V89" i="1"/>
  <c r="V129" i="1"/>
  <c r="V97" i="1"/>
  <c r="V119" i="1"/>
  <c r="V143" i="1"/>
  <c r="V60" i="1"/>
  <c r="V76" i="1"/>
  <c r="V145" i="1"/>
  <c r="V131" i="1"/>
  <c r="V122" i="1"/>
  <c r="V144" i="1"/>
  <c r="V49" i="1"/>
  <c r="V73" i="1"/>
  <c r="V83" i="1"/>
  <c r="U13" i="1"/>
  <c r="V13" i="1" s="1"/>
  <c r="S13" i="1"/>
  <c r="V67" i="1"/>
  <c r="V111" i="1"/>
  <c r="V123" i="1"/>
  <c r="V52" i="1"/>
  <c r="V84" i="1"/>
  <c r="U12" i="1"/>
  <c r="V12" i="1" s="1"/>
  <c r="Y12" i="1"/>
  <c r="S12" i="1"/>
  <c r="T12" i="1" s="1"/>
  <c r="U10" i="1"/>
  <c r="T10" i="1"/>
  <c r="W21" i="1"/>
  <c r="X21" i="1"/>
  <c r="X14" i="1"/>
  <c r="AC53" i="1"/>
  <c r="AB38" i="1"/>
  <c r="AE52" i="1"/>
  <c r="W61" i="1"/>
  <c r="T11" i="1"/>
  <c r="R19" i="1"/>
  <c r="Z10" i="1"/>
  <c r="J10" i="1" s="1"/>
  <c r="W20" i="1"/>
  <c r="AF39" i="1"/>
  <c r="AG96" i="1"/>
  <c r="R10" i="1"/>
  <c r="AF101" i="1"/>
  <c r="AE62" i="1"/>
  <c r="AC84" i="1"/>
  <c r="AE28" i="1"/>
  <c r="W73" i="1"/>
  <c r="AE136" i="1"/>
  <c r="AF63" i="1"/>
  <c r="X75" i="1"/>
  <c r="AE14" i="1"/>
  <c r="AE31" i="1"/>
  <c r="Y13" i="1"/>
  <c r="X39" i="1"/>
  <c r="Y108" i="1"/>
  <c r="X13" i="1"/>
  <c r="Z41" i="1"/>
  <c r="W122" i="1"/>
  <c r="W90" i="1"/>
  <c r="Y48" i="1"/>
  <c r="W124" i="1"/>
  <c r="G124" i="1" s="1"/>
  <c r="AD49" i="1"/>
  <c r="AD26" i="1"/>
  <c r="AD14" i="1"/>
  <c r="AD62" i="1"/>
  <c r="AD48" i="1"/>
  <c r="AF21" i="1"/>
  <c r="AF14" i="1"/>
  <c r="AF19" i="1"/>
  <c r="AF17" i="1"/>
  <c r="AF31" i="1"/>
  <c r="Z103" i="1"/>
  <c r="AE103" i="1"/>
  <c r="W103" i="1"/>
  <c r="G103" i="1" s="1"/>
  <c r="AA103" i="1"/>
  <c r="Y103" i="1"/>
  <c r="X103" i="1"/>
  <c r="H103" i="1" s="1"/>
  <c r="AF103" i="1"/>
  <c r="AD103" i="1"/>
  <c r="AB103" i="1"/>
  <c r="AG103" i="1"/>
  <c r="AC103" i="1"/>
  <c r="Z115" i="1"/>
  <c r="AE115" i="1"/>
  <c r="W115" i="1"/>
  <c r="AA115" i="1"/>
  <c r="Y115" i="1"/>
  <c r="X115" i="1"/>
  <c r="AF115" i="1"/>
  <c r="AD115" i="1"/>
  <c r="AC115" i="1"/>
  <c r="AB115" i="1"/>
  <c r="AG115" i="1"/>
  <c r="Q115" i="1" s="1"/>
  <c r="Z125" i="1"/>
  <c r="AE125" i="1"/>
  <c r="W125" i="1"/>
  <c r="AD125" i="1"/>
  <c r="AC125" i="1"/>
  <c r="AF125" i="1"/>
  <c r="AB125" i="1"/>
  <c r="AA125" i="1"/>
  <c r="X125" i="1"/>
  <c r="AG125" i="1"/>
  <c r="Y125" i="1"/>
  <c r="Z137" i="1"/>
  <c r="AE137" i="1"/>
  <c r="W137" i="1"/>
  <c r="G137" i="1" s="1"/>
  <c r="AD137" i="1"/>
  <c r="AC137" i="1"/>
  <c r="M137" i="1" s="1"/>
  <c r="AF137" i="1"/>
  <c r="AB137" i="1"/>
  <c r="AA137" i="1"/>
  <c r="AG137" i="1"/>
  <c r="Y137" i="1"/>
  <c r="X137" i="1"/>
  <c r="Z18" i="1"/>
  <c r="AG18" i="1"/>
  <c r="Q18" i="1" s="1"/>
  <c r="Y18" i="1"/>
  <c r="I18" i="1" s="1"/>
  <c r="AF18" i="1"/>
  <c r="X18" i="1"/>
  <c r="H18" i="1" s="1"/>
  <c r="AC18" i="1"/>
  <c r="M18" i="1" s="1"/>
  <c r="AB18" i="1"/>
  <c r="AA18" i="1"/>
  <c r="W18" i="1"/>
  <c r="AE18" i="1"/>
  <c r="O18" i="1" s="1"/>
  <c r="AD18" i="1"/>
  <c r="N18" i="1" s="1"/>
  <c r="AF32" i="1"/>
  <c r="X32" i="1"/>
  <c r="Y32" i="1"/>
  <c r="AG32" i="1"/>
  <c r="W32" i="1"/>
  <c r="AE32" i="1"/>
  <c r="AD32" i="1"/>
  <c r="AC32" i="1"/>
  <c r="AB32" i="1"/>
  <c r="AA32" i="1"/>
  <c r="Z32" i="1"/>
  <c r="AF42" i="1"/>
  <c r="X42" i="1"/>
  <c r="AC42" i="1"/>
  <c r="AB42" i="1"/>
  <c r="AA42" i="1"/>
  <c r="W42" i="1"/>
  <c r="AG42" i="1"/>
  <c r="AE42" i="1"/>
  <c r="AD42" i="1"/>
  <c r="Z42" i="1"/>
  <c r="Y42" i="1"/>
  <c r="AF54" i="1"/>
  <c r="X54" i="1"/>
  <c r="AG54" i="1"/>
  <c r="W54" i="1"/>
  <c r="AE54" i="1"/>
  <c r="AD54" i="1"/>
  <c r="Y54" i="1"/>
  <c r="AC54" i="1"/>
  <c r="Z54" i="1"/>
  <c r="AB54" i="1"/>
  <c r="AA54" i="1"/>
  <c r="AF66" i="1"/>
  <c r="X66" i="1"/>
  <c r="AB66" i="1"/>
  <c r="AA66" i="1"/>
  <c r="AC66" i="1"/>
  <c r="Z66" i="1"/>
  <c r="Y66" i="1"/>
  <c r="AG66" i="1"/>
  <c r="AE66" i="1"/>
  <c r="AD66" i="1"/>
  <c r="W66" i="1"/>
  <c r="G66" i="1" s="1"/>
  <c r="AD76" i="1"/>
  <c r="AF76" i="1"/>
  <c r="W76" i="1"/>
  <c r="AE76" i="1"/>
  <c r="AC76" i="1"/>
  <c r="Y76" i="1"/>
  <c r="X76" i="1"/>
  <c r="Z76" i="1"/>
  <c r="AA76" i="1"/>
  <c r="AG76" i="1"/>
  <c r="AD88" i="1"/>
  <c r="AA88" i="1"/>
  <c r="Z88" i="1"/>
  <c r="Y88" i="1"/>
  <c r="AC88" i="1"/>
  <c r="AB88" i="1"/>
  <c r="AG88" i="1"/>
  <c r="X88" i="1"/>
  <c r="W88" i="1"/>
  <c r="AE88" i="1"/>
  <c r="AF88" i="1"/>
  <c r="AD94" i="1"/>
  <c r="Y94" i="1"/>
  <c r="AG94" i="1"/>
  <c r="X94" i="1"/>
  <c r="AF94" i="1"/>
  <c r="W94" i="1"/>
  <c r="Z94" i="1"/>
  <c r="AC94" i="1"/>
  <c r="AB94" i="1"/>
  <c r="AA94" i="1"/>
  <c r="AE94" i="1"/>
  <c r="W34" i="1"/>
  <c r="Y56" i="1"/>
  <c r="AB76" i="1"/>
  <c r="AC14" i="1"/>
  <c r="AC41" i="1"/>
  <c r="AC27" i="1"/>
  <c r="AG14" i="1"/>
  <c r="AG21" i="1"/>
  <c r="AG19" i="1"/>
  <c r="Q19" i="1" s="1"/>
  <c r="AG52" i="1"/>
  <c r="AG28" i="1"/>
  <c r="AG17" i="1"/>
  <c r="AG31" i="1"/>
  <c r="AG98" i="1"/>
  <c r="Q98" i="1" s="1"/>
  <c r="AG61" i="1"/>
  <c r="AG38" i="1"/>
  <c r="AD104" i="1"/>
  <c r="AA104" i="1"/>
  <c r="Y104" i="1"/>
  <c r="R104" i="1"/>
  <c r="X104" i="1"/>
  <c r="AG104" i="1"/>
  <c r="W104" i="1"/>
  <c r="G104" i="1" s="1"/>
  <c r="AF104" i="1"/>
  <c r="AE104" i="1"/>
  <c r="AC104" i="1"/>
  <c r="AB104" i="1"/>
  <c r="Z104" i="1"/>
  <c r="AD116" i="1"/>
  <c r="AA116" i="1"/>
  <c r="K116" i="1" s="1"/>
  <c r="Y116" i="1"/>
  <c r="X116" i="1"/>
  <c r="AG116" i="1"/>
  <c r="W116" i="1"/>
  <c r="G116" i="1" s="1"/>
  <c r="AB116" i="1"/>
  <c r="Z116" i="1"/>
  <c r="J116" i="1" s="1"/>
  <c r="AF116" i="1"/>
  <c r="AE116" i="1"/>
  <c r="AC116" i="1"/>
  <c r="AD126" i="1"/>
  <c r="AA126" i="1"/>
  <c r="Z126" i="1"/>
  <c r="AG126" i="1"/>
  <c r="Y126" i="1"/>
  <c r="I126" i="1" s="1"/>
  <c r="AF126" i="1"/>
  <c r="AE126" i="1"/>
  <c r="O126" i="1" s="1"/>
  <c r="W126" i="1"/>
  <c r="AC126" i="1"/>
  <c r="AB126" i="1"/>
  <c r="X126" i="1"/>
  <c r="AD138" i="1"/>
  <c r="AA138" i="1"/>
  <c r="Z138" i="1"/>
  <c r="AG138" i="1"/>
  <c r="Y138" i="1"/>
  <c r="AF138" i="1"/>
  <c r="AE138" i="1"/>
  <c r="AB138" i="1"/>
  <c r="X138" i="1"/>
  <c r="W138" i="1"/>
  <c r="AC138" i="1"/>
  <c r="M138" i="1" s="1"/>
  <c r="Z20" i="1"/>
  <c r="AG20" i="1"/>
  <c r="Y20" i="1"/>
  <c r="AF20" i="1"/>
  <c r="X20" i="1"/>
  <c r="AD20" i="1"/>
  <c r="AC20" i="1"/>
  <c r="AB20" i="1"/>
  <c r="AE20" i="1"/>
  <c r="AA20" i="1"/>
  <c r="AB33" i="1"/>
  <c r="AE33" i="1"/>
  <c r="AD33" i="1"/>
  <c r="AC33" i="1"/>
  <c r="AG33" i="1"/>
  <c r="AF33" i="1"/>
  <c r="Y33" i="1"/>
  <c r="X33" i="1"/>
  <c r="AA33" i="1"/>
  <c r="Z33" i="1"/>
  <c r="W33" i="1"/>
  <c r="AB45" i="1"/>
  <c r="Z45" i="1"/>
  <c r="Y45" i="1"/>
  <c r="AG45" i="1"/>
  <c r="X45" i="1"/>
  <c r="AA45" i="1"/>
  <c r="K45" i="1" s="1"/>
  <c r="W45" i="1"/>
  <c r="AD45" i="1"/>
  <c r="AC45" i="1"/>
  <c r="AF45" i="1"/>
  <c r="AB55" i="1"/>
  <c r="L55" i="1" s="1"/>
  <c r="AD55" i="1"/>
  <c r="AF55" i="1"/>
  <c r="AE55" i="1"/>
  <c r="AC55" i="1"/>
  <c r="Z55" i="1"/>
  <c r="Y55" i="1"/>
  <c r="I55" i="1" s="1"/>
  <c r="X55" i="1"/>
  <c r="AG55" i="1"/>
  <c r="AA55" i="1"/>
  <c r="W55" i="1"/>
  <c r="AB67" i="1"/>
  <c r="Y67" i="1"/>
  <c r="AG67" i="1"/>
  <c r="X67" i="1"/>
  <c r="AC67" i="1"/>
  <c r="AA67" i="1"/>
  <c r="Z67" i="1"/>
  <c r="W67" i="1"/>
  <c r="AF67" i="1"/>
  <c r="P67" i="1" s="1"/>
  <c r="AE67" i="1"/>
  <c r="Z77" i="1"/>
  <c r="AC77" i="1"/>
  <c r="M77" i="1" s="1"/>
  <c r="AD77" i="1"/>
  <c r="AB77" i="1"/>
  <c r="Y77" i="1"/>
  <c r="X77" i="1"/>
  <c r="W77" i="1"/>
  <c r="AG77" i="1"/>
  <c r="AF77" i="1"/>
  <c r="AE77" i="1"/>
  <c r="AA77" i="1"/>
  <c r="Z89" i="1"/>
  <c r="AG89" i="1"/>
  <c r="X89" i="1"/>
  <c r="AF89" i="1"/>
  <c r="W89" i="1"/>
  <c r="AE89" i="1"/>
  <c r="AD89" i="1"/>
  <c r="AC89" i="1"/>
  <c r="AA89" i="1"/>
  <c r="Y89" i="1"/>
  <c r="AB89" i="1"/>
  <c r="Z105" i="1"/>
  <c r="AE105" i="1"/>
  <c r="W105" i="1"/>
  <c r="X105" i="1"/>
  <c r="AG105" i="1"/>
  <c r="AF105" i="1"/>
  <c r="AA105" i="1"/>
  <c r="Y105" i="1"/>
  <c r="AB105" i="1"/>
  <c r="L105" i="1" s="1"/>
  <c r="AD105" i="1"/>
  <c r="AC105" i="1"/>
  <c r="M105" i="1" s="1"/>
  <c r="AB14" i="1"/>
  <c r="AB40" i="1"/>
  <c r="AB75" i="1"/>
  <c r="L75" i="1" s="1"/>
  <c r="AB83" i="1"/>
  <c r="AB84" i="1"/>
  <c r="Z117" i="1"/>
  <c r="AE117" i="1"/>
  <c r="W117" i="1"/>
  <c r="AD117" i="1"/>
  <c r="Y117" i="1"/>
  <c r="X117" i="1"/>
  <c r="AG117" i="1"/>
  <c r="AF117" i="1"/>
  <c r="P117" i="1" s="1"/>
  <c r="AB117" i="1"/>
  <c r="AA117" i="1"/>
  <c r="K117" i="1" s="1"/>
  <c r="AC117" i="1"/>
  <c r="Z24" i="1"/>
  <c r="AG24" i="1"/>
  <c r="Y24" i="1"/>
  <c r="AF24" i="1"/>
  <c r="X24" i="1"/>
  <c r="AE24" i="1"/>
  <c r="AD24" i="1"/>
  <c r="AC24" i="1"/>
  <c r="W24" i="1"/>
  <c r="AB24" i="1"/>
  <c r="AF46" i="1"/>
  <c r="X46" i="1"/>
  <c r="AG46" i="1"/>
  <c r="Q46" i="1" s="1"/>
  <c r="W46" i="1"/>
  <c r="AE46" i="1"/>
  <c r="AD46" i="1"/>
  <c r="AB46" i="1"/>
  <c r="AA46" i="1"/>
  <c r="Z46" i="1"/>
  <c r="R46" i="1"/>
  <c r="AC46" i="1"/>
  <c r="Y46" i="1"/>
  <c r="I46" i="1" s="1"/>
  <c r="AD80" i="1"/>
  <c r="Z80" i="1"/>
  <c r="AB80" i="1"/>
  <c r="AA80" i="1"/>
  <c r="AC80" i="1"/>
  <c r="Y80" i="1"/>
  <c r="X80" i="1"/>
  <c r="AG80" i="1"/>
  <c r="W80" i="1"/>
  <c r="AF80" i="1"/>
  <c r="AE80" i="1"/>
  <c r="AD96" i="1"/>
  <c r="AB96" i="1"/>
  <c r="AA96" i="1"/>
  <c r="Z96" i="1"/>
  <c r="AE96" i="1"/>
  <c r="AC96" i="1"/>
  <c r="X96" i="1"/>
  <c r="W96" i="1"/>
  <c r="AF96" i="1"/>
  <c r="Y96" i="1"/>
  <c r="AD118" i="1"/>
  <c r="AA118" i="1"/>
  <c r="Z118" i="1"/>
  <c r="Y118" i="1"/>
  <c r="I118" i="1" s="1"/>
  <c r="X118" i="1"/>
  <c r="W118" i="1"/>
  <c r="G118" i="1" s="1"/>
  <c r="AG118" i="1"/>
  <c r="AF118" i="1"/>
  <c r="AE118" i="1"/>
  <c r="AC118" i="1"/>
  <c r="M118" i="1" s="1"/>
  <c r="AD25" i="1"/>
  <c r="AC25" i="1"/>
  <c r="AB25" i="1"/>
  <c r="AG25" i="1"/>
  <c r="AF25" i="1"/>
  <c r="AE25" i="1"/>
  <c r="Z25" i="1"/>
  <c r="Y25" i="1"/>
  <c r="W25" i="1"/>
  <c r="AA25" i="1"/>
  <c r="X25" i="1"/>
  <c r="AB59" i="1"/>
  <c r="AG59" i="1"/>
  <c r="X59" i="1"/>
  <c r="AC59" i="1"/>
  <c r="AA59" i="1"/>
  <c r="Z59" i="1"/>
  <c r="AF59" i="1"/>
  <c r="AE59" i="1"/>
  <c r="AD59" i="1"/>
  <c r="W59" i="1"/>
  <c r="Y59" i="1"/>
  <c r="Z81" i="1"/>
  <c r="AF81" i="1"/>
  <c r="W81" i="1"/>
  <c r="AA81" i="1"/>
  <c r="Y81" i="1"/>
  <c r="AD81" i="1"/>
  <c r="AC81" i="1"/>
  <c r="AB81" i="1"/>
  <c r="AG81" i="1"/>
  <c r="AE81" i="1"/>
  <c r="X81" i="1"/>
  <c r="AD67" i="1"/>
  <c r="N67" i="1" s="1"/>
  <c r="AB118" i="1"/>
  <c r="L118" i="1" s="1"/>
  <c r="Z95" i="1"/>
  <c r="AE95" i="1"/>
  <c r="AD95" i="1"/>
  <c r="AC95" i="1"/>
  <c r="AA95" i="1"/>
  <c r="Y95" i="1"/>
  <c r="AG95" i="1"/>
  <c r="AB95" i="1"/>
  <c r="X95" i="1"/>
  <c r="W95" i="1"/>
  <c r="AF95" i="1"/>
  <c r="Z129" i="1"/>
  <c r="AE129" i="1"/>
  <c r="W129" i="1"/>
  <c r="G129" i="1" s="1"/>
  <c r="AD129" i="1"/>
  <c r="AC129" i="1"/>
  <c r="M129" i="1" s="1"/>
  <c r="X129" i="1"/>
  <c r="AA129" i="1"/>
  <c r="Y129" i="1"/>
  <c r="AG129" i="1"/>
  <c r="AB129" i="1"/>
  <c r="L129" i="1" s="1"/>
  <c r="AF129" i="1"/>
  <c r="Z139" i="1"/>
  <c r="AE139" i="1"/>
  <c r="W139" i="1"/>
  <c r="AD139" i="1"/>
  <c r="AC139" i="1"/>
  <c r="X139" i="1"/>
  <c r="H139" i="1" s="1"/>
  <c r="AF139" i="1"/>
  <c r="AB139" i="1"/>
  <c r="AG139" i="1"/>
  <c r="AA139" i="1"/>
  <c r="K139" i="1" s="1"/>
  <c r="Y139" i="1"/>
  <c r="AF34" i="1"/>
  <c r="P34" i="1" s="1"/>
  <c r="X34" i="1"/>
  <c r="AB34" i="1"/>
  <c r="AA34" i="1"/>
  <c r="Z34" i="1"/>
  <c r="AG34" i="1"/>
  <c r="AE34" i="1"/>
  <c r="AC34" i="1"/>
  <c r="Y34" i="1"/>
  <c r="AD34" i="1"/>
  <c r="AF56" i="1"/>
  <c r="X56" i="1"/>
  <c r="AA56" i="1"/>
  <c r="AD56" i="1"/>
  <c r="AC56" i="1"/>
  <c r="AB56" i="1"/>
  <c r="AG56" i="1"/>
  <c r="Q56" i="1" s="1"/>
  <c r="AE56" i="1"/>
  <c r="Z56" i="1"/>
  <c r="J56" i="1" s="1"/>
  <c r="W56" i="1"/>
  <c r="R56" i="1"/>
  <c r="AF68" i="1"/>
  <c r="X68" i="1"/>
  <c r="H68" i="1" s="1"/>
  <c r="AE68" i="1"/>
  <c r="AD68" i="1"/>
  <c r="AB68" i="1"/>
  <c r="AA68" i="1"/>
  <c r="Z68" i="1"/>
  <c r="AG68" i="1"/>
  <c r="AC68" i="1"/>
  <c r="Y68" i="1"/>
  <c r="W68" i="1"/>
  <c r="AD90" i="1"/>
  <c r="AE90" i="1"/>
  <c r="AC90" i="1"/>
  <c r="AB90" i="1"/>
  <c r="AG90" i="1"/>
  <c r="AF90" i="1"/>
  <c r="AA90" i="1"/>
  <c r="Z90" i="1"/>
  <c r="Y90" i="1"/>
  <c r="X90" i="1"/>
  <c r="AA14" i="1"/>
  <c r="AA17" i="1"/>
  <c r="AA21" i="1"/>
  <c r="AA145" i="1"/>
  <c r="K145" i="1" s="1"/>
  <c r="AA40" i="1"/>
  <c r="AA13" i="1"/>
  <c r="AA12" i="1"/>
  <c r="AA73" i="1"/>
  <c r="AA41" i="1"/>
  <c r="AD108" i="1"/>
  <c r="AA108" i="1"/>
  <c r="AG108" i="1"/>
  <c r="W108" i="1"/>
  <c r="AF108" i="1"/>
  <c r="P108" i="1" s="1"/>
  <c r="AE108" i="1"/>
  <c r="AC108" i="1"/>
  <c r="AB108" i="1"/>
  <c r="L108" i="1" s="1"/>
  <c r="R108" i="1"/>
  <c r="X108" i="1"/>
  <c r="Z108" i="1"/>
  <c r="AD130" i="1"/>
  <c r="AA130" i="1"/>
  <c r="K130" i="1" s="1"/>
  <c r="R130" i="1"/>
  <c r="Z130" i="1"/>
  <c r="J130" i="1" s="1"/>
  <c r="AG130" i="1"/>
  <c r="Y130" i="1"/>
  <c r="I130" i="1" s="1"/>
  <c r="AB130" i="1"/>
  <c r="L130" i="1" s="1"/>
  <c r="X130" i="1"/>
  <c r="W130" i="1"/>
  <c r="AE130" i="1"/>
  <c r="AC130" i="1"/>
  <c r="AF130" i="1"/>
  <c r="AD140" i="1"/>
  <c r="AA140" i="1"/>
  <c r="R140" i="1"/>
  <c r="Z140" i="1"/>
  <c r="J140" i="1" s="1"/>
  <c r="AG140" i="1"/>
  <c r="Q140" i="1" s="1"/>
  <c r="Y140" i="1"/>
  <c r="AB140" i="1"/>
  <c r="X140" i="1"/>
  <c r="H140" i="1" s="1"/>
  <c r="W140" i="1"/>
  <c r="AF140" i="1"/>
  <c r="AE140" i="1"/>
  <c r="AC140" i="1"/>
  <c r="AB35" i="1"/>
  <c r="Y35" i="1"/>
  <c r="AG35" i="1"/>
  <c r="X35" i="1"/>
  <c r="AF35" i="1"/>
  <c r="W35" i="1"/>
  <c r="Z35" i="1"/>
  <c r="AA35" i="1"/>
  <c r="AE35" i="1"/>
  <c r="AD35" i="1"/>
  <c r="AC35" i="1"/>
  <c r="AB47" i="1"/>
  <c r="AC47" i="1"/>
  <c r="AE47" i="1"/>
  <c r="AD47" i="1"/>
  <c r="AA47" i="1"/>
  <c r="AG47" i="1"/>
  <c r="AF47" i="1"/>
  <c r="Z47" i="1"/>
  <c r="W47" i="1"/>
  <c r="Y47" i="1"/>
  <c r="X47" i="1"/>
  <c r="AB69" i="1"/>
  <c r="AC69" i="1"/>
  <c r="AA69" i="1"/>
  <c r="AD69" i="1"/>
  <c r="Z69" i="1"/>
  <c r="Y69" i="1"/>
  <c r="AG69" i="1"/>
  <c r="AE69" i="1"/>
  <c r="X69" i="1"/>
  <c r="AF69" i="1"/>
  <c r="W69" i="1"/>
  <c r="Z91" i="1"/>
  <c r="AB91" i="1"/>
  <c r="AA91" i="1"/>
  <c r="Y91" i="1"/>
  <c r="AG91" i="1"/>
  <c r="W91" i="1"/>
  <c r="X91" i="1"/>
  <c r="AF91" i="1"/>
  <c r="AE91" i="1"/>
  <c r="AC91" i="1"/>
  <c r="AD91" i="1"/>
  <c r="AA24" i="1"/>
  <c r="AE45" i="1"/>
  <c r="AG70" i="1"/>
  <c r="AC26" i="1"/>
  <c r="AD17" i="1"/>
  <c r="Z109" i="1"/>
  <c r="AE109" i="1"/>
  <c r="O109" i="1" s="1"/>
  <c r="W109" i="1"/>
  <c r="G109" i="1" s="1"/>
  <c r="AF109" i="1"/>
  <c r="AD109" i="1"/>
  <c r="AC109" i="1"/>
  <c r="Y109" i="1"/>
  <c r="I109" i="1" s="1"/>
  <c r="X109" i="1"/>
  <c r="H109" i="1" s="1"/>
  <c r="AA109" i="1"/>
  <c r="Z143" i="1"/>
  <c r="AE143" i="1"/>
  <c r="O143" i="1" s="1"/>
  <c r="W143" i="1"/>
  <c r="G143" i="1" s="1"/>
  <c r="AD143" i="1"/>
  <c r="AC143" i="1"/>
  <c r="AF143" i="1"/>
  <c r="P143" i="1" s="1"/>
  <c r="AB143" i="1"/>
  <c r="AA143" i="1"/>
  <c r="AG143" i="1"/>
  <c r="X143" i="1"/>
  <c r="H143" i="1" s="1"/>
  <c r="AF48" i="1"/>
  <c r="X48" i="1"/>
  <c r="Z48" i="1"/>
  <c r="AC48" i="1"/>
  <c r="AB48" i="1"/>
  <c r="AA48" i="1"/>
  <c r="AG48" i="1"/>
  <c r="AE48" i="1"/>
  <c r="AD82" i="1"/>
  <c r="AC82" i="1"/>
  <c r="AA82" i="1"/>
  <c r="Y82" i="1"/>
  <c r="X82" i="1"/>
  <c r="AG82" i="1"/>
  <c r="AF82" i="1"/>
  <c r="AE82" i="1"/>
  <c r="O82" i="1" s="1"/>
  <c r="AB82" i="1"/>
  <c r="Z82" i="1"/>
  <c r="Y14" i="1"/>
  <c r="Y145" i="1"/>
  <c r="Y17" i="1"/>
  <c r="AD132" i="1"/>
  <c r="AA132" i="1"/>
  <c r="Z132" i="1"/>
  <c r="AG132" i="1"/>
  <c r="Y132" i="1"/>
  <c r="AF132" i="1"/>
  <c r="AE132" i="1"/>
  <c r="AC132" i="1"/>
  <c r="M132" i="1" s="1"/>
  <c r="AB132" i="1"/>
  <c r="L132" i="1" s="1"/>
  <c r="W132" i="1"/>
  <c r="X132" i="1"/>
  <c r="H132" i="1" s="1"/>
  <c r="AB27" i="1"/>
  <c r="AG27" i="1"/>
  <c r="X27" i="1"/>
  <c r="AF27" i="1"/>
  <c r="W27" i="1"/>
  <c r="AE27" i="1"/>
  <c r="Y27" i="1"/>
  <c r="AA27" i="1"/>
  <c r="Z27" i="1"/>
  <c r="AB49" i="1"/>
  <c r="AF49" i="1"/>
  <c r="W49" i="1"/>
  <c r="AA49" i="1"/>
  <c r="Z49" i="1"/>
  <c r="J49" i="1" s="1"/>
  <c r="Y49" i="1"/>
  <c r="X49" i="1"/>
  <c r="AC49" i="1"/>
  <c r="Z73" i="1"/>
  <c r="AE73" i="1"/>
  <c r="Y73" i="1"/>
  <c r="X73" i="1"/>
  <c r="AF73" i="1"/>
  <c r="P73" i="1" s="1"/>
  <c r="AD73" i="1"/>
  <c r="AC73" i="1"/>
  <c r="AG73" i="1"/>
  <c r="Z83" i="1"/>
  <c r="AA83" i="1"/>
  <c r="AG83" i="1"/>
  <c r="X83" i="1"/>
  <c r="Y83" i="1"/>
  <c r="W83" i="1"/>
  <c r="AF83" i="1"/>
  <c r="AE83" i="1"/>
  <c r="AD83" i="1"/>
  <c r="AC83" i="1"/>
  <c r="AD21" i="1"/>
  <c r="W19" i="1"/>
  <c r="G19" i="1" s="1"/>
  <c r="AD27" i="1"/>
  <c r="AE49" i="1"/>
  <c r="AB73" i="1"/>
  <c r="AG109" i="1"/>
  <c r="Q109" i="1" s="1"/>
  <c r="Z97" i="1"/>
  <c r="Y97" i="1"/>
  <c r="AG97" i="1"/>
  <c r="X97" i="1"/>
  <c r="AF97" i="1"/>
  <c r="W97" i="1"/>
  <c r="AE97" i="1"/>
  <c r="AD97" i="1"/>
  <c r="AC97" i="1"/>
  <c r="AB97" i="1"/>
  <c r="AA97" i="1"/>
  <c r="Z119" i="1"/>
  <c r="AE119" i="1"/>
  <c r="W119" i="1"/>
  <c r="G119" i="1" s="1"/>
  <c r="AD119" i="1"/>
  <c r="N119" i="1" s="1"/>
  <c r="AA119" i="1"/>
  <c r="K119" i="1" s="1"/>
  <c r="Y119" i="1"/>
  <c r="X119" i="1"/>
  <c r="AF119" i="1"/>
  <c r="AC119" i="1"/>
  <c r="M119" i="1" s="1"/>
  <c r="AG119" i="1"/>
  <c r="AB119" i="1"/>
  <c r="L119" i="1" s="1"/>
  <c r="AF26" i="1"/>
  <c r="X26" i="1"/>
  <c r="AA26" i="1"/>
  <c r="Z26" i="1"/>
  <c r="Y26" i="1"/>
  <c r="AG26" i="1"/>
  <c r="AE26" i="1"/>
  <c r="AF38" i="1"/>
  <c r="X38" i="1"/>
  <c r="AE38" i="1"/>
  <c r="AD38" i="1"/>
  <c r="AC38" i="1"/>
  <c r="M38" i="1" s="1"/>
  <c r="AA38" i="1"/>
  <c r="Z38" i="1"/>
  <c r="Y38" i="1"/>
  <c r="AF60" i="1"/>
  <c r="P60" i="1" s="1"/>
  <c r="X60" i="1"/>
  <c r="H60" i="1" s="1"/>
  <c r="AD60" i="1"/>
  <c r="AC60" i="1"/>
  <c r="AA60" i="1"/>
  <c r="Z60" i="1"/>
  <c r="J60" i="1" s="1"/>
  <c r="Y60" i="1"/>
  <c r="I60" i="1" s="1"/>
  <c r="W60" i="1"/>
  <c r="AD10" i="1"/>
  <c r="N10" i="1" s="1"/>
  <c r="AE10" i="1"/>
  <c r="O10" i="1" s="1"/>
  <c r="X10" i="1"/>
  <c r="H10" i="1" s="1"/>
  <c r="AF10" i="1"/>
  <c r="P10" i="1" s="1"/>
  <c r="W10" i="1"/>
  <c r="Y10" i="1"/>
  <c r="I10" i="1" s="1"/>
  <c r="AC10" i="1"/>
  <c r="M10" i="1" s="1"/>
  <c r="AG10" i="1"/>
  <c r="Q10" i="1" s="1"/>
  <c r="AB145" i="1"/>
  <c r="AD110" i="1"/>
  <c r="AA110" i="1"/>
  <c r="AE110" i="1"/>
  <c r="O110" i="1" s="1"/>
  <c r="AC110" i="1"/>
  <c r="AB110" i="1"/>
  <c r="X110" i="1"/>
  <c r="H110" i="1" s="1"/>
  <c r="W110" i="1"/>
  <c r="G110" i="1" s="1"/>
  <c r="AG110" i="1"/>
  <c r="Q110" i="1" s="1"/>
  <c r="AF110" i="1"/>
  <c r="Z110" i="1"/>
  <c r="Y110" i="1"/>
  <c r="AB39" i="1"/>
  <c r="AC39" i="1"/>
  <c r="M39" i="1" s="1"/>
  <c r="AA39" i="1"/>
  <c r="Z39" i="1"/>
  <c r="AE39" i="1"/>
  <c r="AD39" i="1"/>
  <c r="Y39" i="1"/>
  <c r="W39" i="1"/>
  <c r="Z101" i="1"/>
  <c r="AE101" i="1"/>
  <c r="AC101" i="1"/>
  <c r="AB101" i="1"/>
  <c r="AA101" i="1"/>
  <c r="W101" i="1"/>
  <c r="G101" i="1" s="1"/>
  <c r="AD101" i="1"/>
  <c r="N101" i="1" s="1"/>
  <c r="Y101" i="1"/>
  <c r="I101" i="1" s="1"/>
  <c r="X101" i="1"/>
  <c r="H101" i="1" s="1"/>
  <c r="Z111" i="1"/>
  <c r="AE111" i="1"/>
  <c r="O111" i="1" s="1"/>
  <c r="W111" i="1"/>
  <c r="AC111" i="1"/>
  <c r="M111" i="1" s="1"/>
  <c r="AB111" i="1"/>
  <c r="L111" i="1" s="1"/>
  <c r="AA111" i="1"/>
  <c r="K111" i="1" s="1"/>
  <c r="AD111" i="1"/>
  <c r="N111" i="1" s="1"/>
  <c r="Y111" i="1"/>
  <c r="I111" i="1" s="1"/>
  <c r="X111" i="1"/>
  <c r="Z123" i="1"/>
  <c r="AE123" i="1"/>
  <c r="W123" i="1"/>
  <c r="G123" i="1" s="1"/>
  <c r="AD123" i="1"/>
  <c r="N123" i="1" s="1"/>
  <c r="AB123" i="1"/>
  <c r="AA123" i="1"/>
  <c r="K123" i="1" s="1"/>
  <c r="Y123" i="1"/>
  <c r="I123" i="1" s="1"/>
  <c r="AC123" i="1"/>
  <c r="X123" i="1"/>
  <c r="AF123" i="1"/>
  <c r="P123" i="1" s="1"/>
  <c r="AG123" i="1"/>
  <c r="Z133" i="1"/>
  <c r="AE133" i="1"/>
  <c r="O133" i="1" s="1"/>
  <c r="W133" i="1"/>
  <c r="AD133" i="1"/>
  <c r="N133" i="1" s="1"/>
  <c r="AC133" i="1"/>
  <c r="M133" i="1" s="1"/>
  <c r="X133" i="1"/>
  <c r="AB133" i="1"/>
  <c r="L133" i="1" s="1"/>
  <c r="AA133" i="1"/>
  <c r="K133" i="1" s="1"/>
  <c r="AF133" i="1"/>
  <c r="Y133" i="1"/>
  <c r="I133" i="1" s="1"/>
  <c r="AG133" i="1"/>
  <c r="AD146" i="1"/>
  <c r="AA146" i="1"/>
  <c r="K146" i="1" s="1"/>
  <c r="Z146" i="1"/>
  <c r="J146" i="1" s="1"/>
  <c r="AG146" i="1"/>
  <c r="Q146" i="1" s="1"/>
  <c r="Y146" i="1"/>
  <c r="AB146" i="1"/>
  <c r="L146" i="1" s="1"/>
  <c r="X146" i="1"/>
  <c r="W146" i="1"/>
  <c r="G146" i="1" s="1"/>
  <c r="AE146" i="1"/>
  <c r="AC146" i="1"/>
  <c r="M146" i="1" s="1"/>
  <c r="AF146" i="1"/>
  <c r="AF28" i="1"/>
  <c r="P28" i="1" s="1"/>
  <c r="X28" i="1"/>
  <c r="H28" i="1" s="1"/>
  <c r="AD28" i="1"/>
  <c r="AC28" i="1"/>
  <c r="AB28" i="1"/>
  <c r="Z28" i="1"/>
  <c r="J28" i="1" s="1"/>
  <c r="Y28" i="1"/>
  <c r="W28" i="1"/>
  <c r="AF40" i="1"/>
  <c r="X40" i="1"/>
  <c r="Z40" i="1"/>
  <c r="Y40" i="1"/>
  <c r="I40" i="1" s="1"/>
  <c r="AG40" i="1"/>
  <c r="W40" i="1"/>
  <c r="AE40" i="1"/>
  <c r="AD40" i="1"/>
  <c r="AC40" i="1"/>
  <c r="AF52" i="1"/>
  <c r="X52" i="1"/>
  <c r="AC52" i="1"/>
  <c r="Z52" i="1"/>
  <c r="Y52" i="1"/>
  <c r="W52" i="1"/>
  <c r="AD52" i="1"/>
  <c r="AB52" i="1"/>
  <c r="AA52" i="1"/>
  <c r="AF62" i="1"/>
  <c r="X62" i="1"/>
  <c r="Y62" i="1"/>
  <c r="AG62" i="1"/>
  <c r="W62" i="1"/>
  <c r="AB62" i="1"/>
  <c r="AA62" i="1"/>
  <c r="Z62" i="1"/>
  <c r="AC62" i="1"/>
  <c r="AD74" i="1"/>
  <c r="AB74" i="1"/>
  <c r="X74" i="1"/>
  <c r="AG74" i="1"/>
  <c r="W74" i="1"/>
  <c r="AF74" i="1"/>
  <c r="AE74" i="1"/>
  <c r="Z74" i="1"/>
  <c r="Y74" i="1"/>
  <c r="AC74" i="1"/>
  <c r="AA74" i="1"/>
  <c r="AD84" i="1"/>
  <c r="AG84" i="1"/>
  <c r="X84" i="1"/>
  <c r="H84" i="1" s="1"/>
  <c r="AE84" i="1"/>
  <c r="Z84" i="1"/>
  <c r="Y84" i="1"/>
  <c r="AA84" i="1"/>
  <c r="W84" i="1"/>
  <c r="AB13" i="1"/>
  <c r="AC13" i="1"/>
  <c r="AD13" i="1"/>
  <c r="AF13" i="1"/>
  <c r="AG13" i="1"/>
  <c r="W13" i="1"/>
  <c r="Y11" i="1"/>
  <c r="X17" i="1"/>
  <c r="X19" i="1"/>
  <c r="H19" i="1" s="1"/>
  <c r="AG39" i="1"/>
  <c r="AG49" i="1"/>
  <c r="Q49" i="1" s="1"/>
  <c r="AB60" i="1"/>
  <c r="AF84" i="1"/>
  <c r="AG101" i="1"/>
  <c r="Q101" i="1" s="1"/>
  <c r="AF111" i="1"/>
  <c r="Z14" i="1"/>
  <c r="Z17" i="1"/>
  <c r="Z21" i="1"/>
  <c r="Z131" i="1"/>
  <c r="AE131" i="1"/>
  <c r="W131" i="1"/>
  <c r="G131" i="1" s="1"/>
  <c r="AD131" i="1"/>
  <c r="AC131" i="1"/>
  <c r="AF131" i="1"/>
  <c r="AB131" i="1"/>
  <c r="L131" i="1" s="1"/>
  <c r="AA131" i="1"/>
  <c r="Y131" i="1"/>
  <c r="X131" i="1"/>
  <c r="AG131" i="1"/>
  <c r="Q131" i="1" s="1"/>
  <c r="AD70" i="1"/>
  <c r="Y70" i="1"/>
  <c r="AA70" i="1"/>
  <c r="Z70" i="1"/>
  <c r="AE70" i="1"/>
  <c r="AC70" i="1"/>
  <c r="AB70" i="1"/>
  <c r="X70" i="1"/>
  <c r="W70" i="1"/>
  <c r="AB109" i="1"/>
  <c r="AD98" i="1"/>
  <c r="AF98" i="1"/>
  <c r="P98" i="1" s="1"/>
  <c r="W98" i="1"/>
  <c r="G98" i="1" s="1"/>
  <c r="AE98" i="1"/>
  <c r="AC98" i="1"/>
  <c r="R98" i="1"/>
  <c r="X98" i="1"/>
  <c r="Z98" i="1"/>
  <c r="J98" i="1" s="1"/>
  <c r="Y98" i="1"/>
  <c r="I98" i="1" s="1"/>
  <c r="AB98" i="1"/>
  <c r="L98" i="1" s="1"/>
  <c r="AA98" i="1"/>
  <c r="AD122" i="1"/>
  <c r="AA122" i="1"/>
  <c r="K122" i="1" s="1"/>
  <c r="R122" i="1"/>
  <c r="Z122" i="1"/>
  <c r="J122" i="1" s="1"/>
  <c r="AB122" i="1"/>
  <c r="L122" i="1" s="1"/>
  <c r="Y122" i="1"/>
  <c r="I122" i="1" s="1"/>
  <c r="X122" i="1"/>
  <c r="H122" i="1" s="1"/>
  <c r="AG122" i="1"/>
  <c r="Q122" i="1" s="1"/>
  <c r="AF122" i="1"/>
  <c r="AE122" i="1"/>
  <c r="O122" i="1" s="1"/>
  <c r="AC122" i="1"/>
  <c r="M122" i="1" s="1"/>
  <c r="AD144" i="1"/>
  <c r="AA144" i="1"/>
  <c r="R144" i="1"/>
  <c r="Z144" i="1"/>
  <c r="AG144" i="1"/>
  <c r="Y144" i="1"/>
  <c r="I144" i="1" s="1"/>
  <c r="AF144" i="1"/>
  <c r="P144" i="1" s="1"/>
  <c r="AE144" i="1"/>
  <c r="O144" i="1" s="1"/>
  <c r="AC144" i="1"/>
  <c r="W144" i="1"/>
  <c r="G144" i="1" s="1"/>
  <c r="AB144" i="1"/>
  <c r="X144" i="1"/>
  <c r="AB61" i="1"/>
  <c r="L61" i="1" s="1"/>
  <c r="AA61" i="1"/>
  <c r="Z61" i="1"/>
  <c r="AC61" i="1"/>
  <c r="Y61" i="1"/>
  <c r="X61" i="1"/>
  <c r="AF61" i="1"/>
  <c r="AE61" i="1"/>
  <c r="AD61" i="1"/>
  <c r="N61" i="1" s="1"/>
  <c r="W17" i="1"/>
  <c r="AD102" i="1"/>
  <c r="AA102" i="1"/>
  <c r="K102" i="1" s="1"/>
  <c r="AB102" i="1"/>
  <c r="L102" i="1" s="1"/>
  <c r="Z102" i="1"/>
  <c r="Y102" i="1"/>
  <c r="I102" i="1" s="1"/>
  <c r="AC102" i="1"/>
  <c r="M102" i="1" s="1"/>
  <c r="X102" i="1"/>
  <c r="H102" i="1" s="1"/>
  <c r="R102" i="1"/>
  <c r="AG102" i="1"/>
  <c r="AF102" i="1"/>
  <c r="P102" i="1" s="1"/>
  <c r="AE102" i="1"/>
  <c r="O102" i="1" s="1"/>
  <c r="W102" i="1"/>
  <c r="G102" i="1" s="1"/>
  <c r="AD112" i="1"/>
  <c r="AA112" i="1"/>
  <c r="K112" i="1" s="1"/>
  <c r="AB112" i="1"/>
  <c r="L112" i="1" s="1"/>
  <c r="Z112" i="1"/>
  <c r="J112" i="1" s="1"/>
  <c r="Y112" i="1"/>
  <c r="I112" i="1" s="1"/>
  <c r="AG112" i="1"/>
  <c r="Q112" i="1" s="1"/>
  <c r="AF112" i="1"/>
  <c r="P112" i="1" s="1"/>
  <c r="R112" i="1"/>
  <c r="AE112" i="1"/>
  <c r="O112" i="1" s="1"/>
  <c r="AC112" i="1"/>
  <c r="M112" i="1" s="1"/>
  <c r="W112" i="1"/>
  <c r="G112" i="1" s="1"/>
  <c r="X112" i="1"/>
  <c r="H112" i="1" s="1"/>
  <c r="AD124" i="1"/>
  <c r="AA124" i="1"/>
  <c r="K124" i="1" s="1"/>
  <c r="R124" i="1"/>
  <c r="Z124" i="1"/>
  <c r="AC124" i="1"/>
  <c r="M124" i="1" s="1"/>
  <c r="AB124" i="1"/>
  <c r="Y124" i="1"/>
  <c r="AG124" i="1"/>
  <c r="Q124" i="1" s="1"/>
  <c r="AF124" i="1"/>
  <c r="P124" i="1" s="1"/>
  <c r="AE124" i="1"/>
  <c r="O124" i="1" s="1"/>
  <c r="X124" i="1"/>
  <c r="H124" i="1" s="1"/>
  <c r="AD136" i="1"/>
  <c r="N136" i="1" s="1"/>
  <c r="AA136" i="1"/>
  <c r="R136" i="1"/>
  <c r="Z136" i="1"/>
  <c r="AG136" i="1"/>
  <c r="Q136" i="1" s="1"/>
  <c r="Y136" i="1"/>
  <c r="I136" i="1" s="1"/>
  <c r="AB136" i="1"/>
  <c r="L136" i="1" s="1"/>
  <c r="X136" i="1"/>
  <c r="H136" i="1" s="1"/>
  <c r="W136" i="1"/>
  <c r="G136" i="1" s="1"/>
  <c r="AC136" i="1"/>
  <c r="AF136" i="1"/>
  <c r="Z147" i="1"/>
  <c r="AE147" i="1"/>
  <c r="W147" i="1"/>
  <c r="G147" i="1" s="1"/>
  <c r="AD147" i="1"/>
  <c r="AC147" i="1"/>
  <c r="AF147" i="1"/>
  <c r="AB147" i="1"/>
  <c r="AA147" i="1"/>
  <c r="Y147" i="1"/>
  <c r="AG147" i="1"/>
  <c r="Q147" i="1" s="1"/>
  <c r="X147" i="1"/>
  <c r="H147" i="1" s="1"/>
  <c r="AB31" i="1"/>
  <c r="AA31" i="1"/>
  <c r="Z31" i="1"/>
  <c r="Y31" i="1"/>
  <c r="AD31" i="1"/>
  <c r="AC31" i="1"/>
  <c r="X31" i="1"/>
  <c r="W31" i="1"/>
  <c r="AB41" i="1"/>
  <c r="AF41" i="1"/>
  <c r="W41" i="1"/>
  <c r="AE41" i="1"/>
  <c r="AD41" i="1"/>
  <c r="AG41" i="1"/>
  <c r="Y41" i="1"/>
  <c r="X41" i="1"/>
  <c r="AB53" i="1"/>
  <c r="Z53" i="1"/>
  <c r="X53" i="1"/>
  <c r="AG53" i="1"/>
  <c r="W53" i="1"/>
  <c r="AF53" i="1"/>
  <c r="AE53" i="1"/>
  <c r="AD53" i="1"/>
  <c r="AA53" i="1"/>
  <c r="Y53" i="1"/>
  <c r="AB63" i="1"/>
  <c r="L63" i="1" s="1"/>
  <c r="AE63" i="1"/>
  <c r="AD63" i="1"/>
  <c r="AA63" i="1"/>
  <c r="Z63" i="1"/>
  <c r="Y63" i="1"/>
  <c r="AC63" i="1"/>
  <c r="X63" i="1"/>
  <c r="W63" i="1"/>
  <c r="Z75" i="1"/>
  <c r="Y75" i="1"/>
  <c r="AF75" i="1"/>
  <c r="AE75" i="1"/>
  <c r="W75" i="1"/>
  <c r="AG75" i="1"/>
  <c r="AD75" i="1"/>
  <c r="AC75" i="1"/>
  <c r="Z87" i="1"/>
  <c r="AD87" i="1"/>
  <c r="AC87" i="1"/>
  <c r="AB87" i="1"/>
  <c r="Y87" i="1"/>
  <c r="X87" i="1"/>
  <c r="AF87" i="1"/>
  <c r="AE87" i="1"/>
  <c r="AA87" i="1"/>
  <c r="AG87" i="1"/>
  <c r="W87" i="1"/>
  <c r="X12" i="1"/>
  <c r="AF12" i="1"/>
  <c r="AG12" i="1"/>
  <c r="Z12" i="1"/>
  <c r="AD12" i="1"/>
  <c r="AE12" i="1"/>
  <c r="AB12" i="1"/>
  <c r="AC12" i="1"/>
  <c r="AE13" i="1"/>
  <c r="AE17" i="1"/>
  <c r="Y19" i="1"/>
  <c r="I19" i="1" s="1"/>
  <c r="Y21" i="1"/>
  <c r="AA28" i="1"/>
  <c r="R49" i="1"/>
  <c r="AE60" i="1"/>
  <c r="AG63" i="1"/>
  <c r="AA75" i="1"/>
  <c r="AG111" i="1"/>
  <c r="AB10" i="1"/>
  <c r="L10" i="1" s="1"/>
  <c r="W26" i="1"/>
  <c r="AG60" i="1"/>
  <c r="Q60" i="1" s="1"/>
  <c r="Y143" i="1"/>
  <c r="I143" i="1" s="1"/>
  <c r="AA10" i="1"/>
  <c r="Z13" i="1"/>
  <c r="AB26" i="1"/>
  <c r="W38" i="1"/>
  <c r="W48" i="1"/>
  <c r="R60" i="1"/>
  <c r="AF70" i="1"/>
  <c r="W82" i="1"/>
  <c r="AD19" i="1"/>
  <c r="N19" i="1" s="1"/>
  <c r="AC19" i="1"/>
  <c r="M19" i="1" s="1"/>
  <c r="AB19" i="1"/>
  <c r="L19" i="1" s="1"/>
  <c r="Z19" i="1"/>
  <c r="AA19" i="1"/>
  <c r="AE19" i="1"/>
  <c r="O19" i="1" s="1"/>
  <c r="AB17" i="1"/>
  <c r="AB21" i="1"/>
  <c r="Z145" i="1"/>
  <c r="AE145" i="1"/>
  <c r="O145" i="1" s="1"/>
  <c r="W145" i="1"/>
  <c r="G145" i="1" s="1"/>
  <c r="AD145" i="1"/>
  <c r="N145" i="1" s="1"/>
  <c r="AC145" i="1"/>
  <c r="M145" i="1" s="1"/>
  <c r="X145" i="1"/>
  <c r="AG145" i="1"/>
  <c r="Q145" i="1" s="1"/>
  <c r="AC17" i="1"/>
  <c r="AC21" i="1"/>
  <c r="AF145" i="1"/>
  <c r="P145" i="1" s="1"/>
  <c r="X11" i="1"/>
  <c r="AE11" i="1"/>
  <c r="AF11" i="1"/>
  <c r="AD11" i="1"/>
  <c r="AC11" i="1"/>
  <c r="AB11" i="1"/>
  <c r="AA11" i="1"/>
  <c r="Z11" i="1"/>
  <c r="AG11" i="1"/>
  <c r="V11" i="1"/>
  <c r="V14" i="1"/>
  <c r="T13" i="1"/>
  <c r="T14" i="1"/>
  <c r="AO21" i="1" l="1"/>
  <c r="M21" i="1"/>
  <c r="AI26" i="1"/>
  <c r="G26" i="1"/>
  <c r="AQ17" i="1"/>
  <c r="O17" i="1"/>
  <c r="AM87" i="1"/>
  <c r="K87" i="1"/>
  <c r="AS75" i="1"/>
  <c r="Q75" i="1"/>
  <c r="AK53" i="1"/>
  <c r="I53" i="1"/>
  <c r="AQ41" i="1"/>
  <c r="O41" i="1"/>
  <c r="AN31" i="1"/>
  <c r="L31" i="1"/>
  <c r="AT147" i="1"/>
  <c r="R147" i="1"/>
  <c r="AT61" i="1"/>
  <c r="R61" i="1"/>
  <c r="AM61" i="1"/>
  <c r="K61" i="1"/>
  <c r="AM144" i="1"/>
  <c r="K144" i="1"/>
  <c r="AP122" i="1"/>
  <c r="N122" i="1"/>
  <c r="AN109" i="1"/>
  <c r="L109" i="1"/>
  <c r="AJ131" i="1"/>
  <c r="H131" i="1"/>
  <c r="AL17" i="1"/>
  <c r="J17" i="1"/>
  <c r="AT74" i="1"/>
  <c r="R74" i="1"/>
  <c r="AR62" i="1"/>
  <c r="P62" i="1"/>
  <c r="AK146" i="1"/>
  <c r="I146" i="1"/>
  <c r="AN123" i="1"/>
  <c r="L123" i="1"/>
  <c r="AP39" i="1"/>
  <c r="N39" i="1"/>
  <c r="AM110" i="1"/>
  <c r="K110" i="1"/>
  <c r="AP38" i="1"/>
  <c r="N38" i="1"/>
  <c r="AM97" i="1"/>
  <c r="K97" i="1"/>
  <c r="AS97" i="1"/>
  <c r="Q97" i="1"/>
  <c r="AQ83" i="1"/>
  <c r="O83" i="1"/>
  <c r="AT83" i="1"/>
  <c r="R83" i="1"/>
  <c r="AK49" i="1"/>
  <c r="I49" i="1"/>
  <c r="AJ27" i="1"/>
  <c r="H27" i="1"/>
  <c r="AT132" i="1"/>
  <c r="R132" i="1"/>
  <c r="AK82" i="1"/>
  <c r="I82" i="1"/>
  <c r="AN48" i="1"/>
  <c r="L48" i="1"/>
  <c r="AL109" i="1"/>
  <c r="J109" i="1"/>
  <c r="AI91" i="1"/>
  <c r="G91" i="1"/>
  <c r="AO69" i="1"/>
  <c r="M69" i="1"/>
  <c r="AQ47" i="1"/>
  <c r="O47" i="1"/>
  <c r="AP35" i="1"/>
  <c r="N35" i="1"/>
  <c r="AK35" i="1"/>
  <c r="I35" i="1"/>
  <c r="AQ140" i="1"/>
  <c r="O140" i="1"/>
  <c r="AN140" i="1"/>
  <c r="L140" i="1"/>
  <c r="AJ108" i="1"/>
  <c r="H108" i="1"/>
  <c r="AL145" i="1"/>
  <c r="J145" i="1"/>
  <c r="AM75" i="1"/>
  <c r="K75" i="1"/>
  <c r="AK87" i="1"/>
  <c r="I87" i="1"/>
  <c r="AK75" i="1"/>
  <c r="I75" i="1"/>
  <c r="AM63" i="1"/>
  <c r="K63" i="1"/>
  <c r="AT53" i="1"/>
  <c r="R53" i="1"/>
  <c r="AI31" i="1"/>
  <c r="G31" i="1"/>
  <c r="AM147" i="1"/>
  <c r="K147" i="1"/>
  <c r="AK124" i="1"/>
  <c r="I124" i="1"/>
  <c r="AR122" i="1"/>
  <c r="P122" i="1"/>
  <c r="AO70" i="1"/>
  <c r="M70" i="1"/>
  <c r="AR131" i="1"/>
  <c r="P131" i="1"/>
  <c r="AR84" i="1"/>
  <c r="P84" i="1"/>
  <c r="AM84" i="1"/>
  <c r="K84" i="1"/>
  <c r="AR74" i="1"/>
  <c r="P74" i="1"/>
  <c r="AS62" i="1"/>
  <c r="Q62" i="1"/>
  <c r="AO52" i="1"/>
  <c r="M52" i="1"/>
  <c r="AR40" i="1"/>
  <c r="P40" i="1"/>
  <c r="AQ146" i="1"/>
  <c r="O146" i="1"/>
  <c r="AR133" i="1"/>
  <c r="P133" i="1"/>
  <c r="AJ123" i="1"/>
  <c r="H123" i="1"/>
  <c r="AM101" i="1"/>
  <c r="K101" i="1"/>
  <c r="AP60" i="1"/>
  <c r="N60" i="1"/>
  <c r="AQ26" i="1"/>
  <c r="O26" i="1"/>
  <c r="AJ83" i="1"/>
  <c r="H83" i="1"/>
  <c r="AL73" i="1"/>
  <c r="J73" i="1"/>
  <c r="AK27" i="1"/>
  <c r="I27" i="1"/>
  <c r="AR132" i="1"/>
  <c r="P132" i="1"/>
  <c r="AR48" i="1"/>
  <c r="P48" i="1"/>
  <c r="AP109" i="1"/>
  <c r="N109" i="1"/>
  <c r="AO91" i="1"/>
  <c r="M91" i="1"/>
  <c r="AR69" i="1"/>
  <c r="P69" i="1"/>
  <c r="AK47" i="1"/>
  <c r="I47" i="1"/>
  <c r="AT39" i="1"/>
  <c r="R39" i="1"/>
  <c r="AL87" i="1"/>
  <c r="J87" i="1"/>
  <c r="AJ63" i="1"/>
  <c r="H63" i="1"/>
  <c r="AR53" i="1"/>
  <c r="P53" i="1"/>
  <c r="AK41" i="1"/>
  <c r="I41" i="1"/>
  <c r="AK31" i="1"/>
  <c r="I31" i="1"/>
  <c r="AP147" i="1"/>
  <c r="N147" i="1"/>
  <c r="AL136" i="1"/>
  <c r="J136" i="1"/>
  <c r="AJ61" i="1"/>
  <c r="H61" i="1"/>
  <c r="AQ98" i="1"/>
  <c r="O98" i="1"/>
  <c r="AK70" i="1"/>
  <c r="I70" i="1"/>
  <c r="AQ131" i="1"/>
  <c r="O131" i="1"/>
  <c r="AT27" i="1"/>
  <c r="R27" i="1"/>
  <c r="AO74" i="1"/>
  <c r="M74" i="1"/>
  <c r="AL62" i="1"/>
  <c r="J62" i="1"/>
  <c r="AI52" i="1"/>
  <c r="G52" i="1"/>
  <c r="AP40" i="1"/>
  <c r="N40" i="1"/>
  <c r="AL133" i="1"/>
  <c r="J133" i="1"/>
  <c r="AL123" i="1"/>
  <c r="J123" i="1"/>
  <c r="AI111" i="1"/>
  <c r="G111" i="1"/>
  <c r="AL101" i="1"/>
  <c r="J101" i="1"/>
  <c r="AR110" i="1"/>
  <c r="P110" i="1"/>
  <c r="AK38" i="1"/>
  <c r="I38" i="1"/>
  <c r="AL26" i="1"/>
  <c r="J26" i="1"/>
  <c r="AJ119" i="1"/>
  <c r="H119" i="1"/>
  <c r="AQ97" i="1"/>
  <c r="O97" i="1"/>
  <c r="AR49" i="1"/>
  <c r="P49" i="1"/>
  <c r="AI132" i="1"/>
  <c r="G132" i="1"/>
  <c r="AK145" i="1"/>
  <c r="I145" i="1"/>
  <c r="AQ48" i="1"/>
  <c r="O48" i="1"/>
  <c r="AN143" i="1"/>
  <c r="L143" i="1"/>
  <c r="AM109" i="1"/>
  <c r="K109" i="1"/>
  <c r="AS70" i="1"/>
  <c r="Q70" i="1"/>
  <c r="AN91" i="1"/>
  <c r="L91" i="1"/>
  <c r="AK69" i="1"/>
  <c r="I69" i="1"/>
  <c r="AR47" i="1"/>
  <c r="P47" i="1"/>
  <c r="AI35" i="1"/>
  <c r="G35" i="1"/>
  <c r="AO130" i="1"/>
  <c r="M130" i="1"/>
  <c r="AK90" i="1"/>
  <c r="I90" i="1"/>
  <c r="AK68" i="1"/>
  <c r="I68" i="1"/>
  <c r="AQ34" i="1"/>
  <c r="O34" i="1"/>
  <c r="AR129" i="1"/>
  <c r="P129" i="1"/>
  <c r="AR95" i="1"/>
  <c r="P95" i="1"/>
  <c r="AL81" i="1"/>
  <c r="J81" i="1"/>
  <c r="AS59" i="1"/>
  <c r="Q59" i="1"/>
  <c r="AO25" i="1"/>
  <c r="M25" i="1"/>
  <c r="AI96" i="1"/>
  <c r="G96" i="1"/>
  <c r="AT80" i="1"/>
  <c r="R80" i="1"/>
  <c r="AI46" i="1"/>
  <c r="G46" i="1"/>
  <c r="AS24" i="1"/>
  <c r="Q24" i="1"/>
  <c r="AQ117" i="1"/>
  <c r="O117" i="1"/>
  <c r="AM105" i="1"/>
  <c r="K105" i="1"/>
  <c r="AP89" i="1"/>
  <c r="N89" i="1"/>
  <c r="AQ67" i="1"/>
  <c r="O67" i="1"/>
  <c r="AT55" i="1"/>
  <c r="R55" i="1"/>
  <c r="AJ45" i="1"/>
  <c r="H45" i="1"/>
  <c r="AQ33" i="1"/>
  <c r="O33" i="1"/>
  <c r="AT20" i="1"/>
  <c r="R20" i="1"/>
  <c r="AP138" i="1"/>
  <c r="N138" i="1"/>
  <c r="AJ116" i="1"/>
  <c r="H116" i="1"/>
  <c r="AJ104" i="1"/>
  <c r="H104" i="1"/>
  <c r="AO94" i="1"/>
  <c r="M94" i="1"/>
  <c r="AJ88" i="1"/>
  <c r="H88" i="1"/>
  <c r="AM54" i="1"/>
  <c r="K54" i="1"/>
  <c r="AK42" i="1"/>
  <c r="I42" i="1"/>
  <c r="AL32" i="1"/>
  <c r="J32" i="1"/>
  <c r="AJ137" i="1"/>
  <c r="H137" i="1"/>
  <c r="AK125" i="1"/>
  <c r="I125" i="1"/>
  <c r="AP26" i="1"/>
  <c r="N26" i="1"/>
  <c r="AI48" i="1"/>
  <c r="G48" i="1"/>
  <c r="AS63" i="1"/>
  <c r="Q63" i="1"/>
  <c r="AQ87" i="1"/>
  <c r="O87" i="1"/>
  <c r="AN87" i="1"/>
  <c r="L87" i="1"/>
  <c r="AT87" i="1"/>
  <c r="R87" i="1"/>
  <c r="AI75" i="1"/>
  <c r="G75" i="1"/>
  <c r="AL75" i="1"/>
  <c r="J75" i="1"/>
  <c r="AO63" i="1"/>
  <c r="M63" i="1"/>
  <c r="AP63" i="1"/>
  <c r="N63" i="1"/>
  <c r="AM53" i="1"/>
  <c r="K53" i="1"/>
  <c r="AI53" i="1"/>
  <c r="G53" i="1"/>
  <c r="AL53" i="1"/>
  <c r="J53" i="1"/>
  <c r="AS41" i="1"/>
  <c r="Q41" i="1"/>
  <c r="AI41" i="1"/>
  <c r="G41" i="1"/>
  <c r="AJ31" i="1"/>
  <c r="H31" i="1"/>
  <c r="AT31" i="1"/>
  <c r="R31" i="1"/>
  <c r="AN147" i="1"/>
  <c r="L147" i="1"/>
  <c r="AR136" i="1"/>
  <c r="P136" i="1"/>
  <c r="AN124" i="1"/>
  <c r="L124" i="1"/>
  <c r="AK61" i="1"/>
  <c r="I61" i="1"/>
  <c r="AO144" i="1"/>
  <c r="M144" i="1"/>
  <c r="AS144" i="1"/>
  <c r="Q144" i="1"/>
  <c r="AP144" i="1"/>
  <c r="N144" i="1"/>
  <c r="AM98" i="1"/>
  <c r="K98" i="1"/>
  <c r="AJ98" i="1"/>
  <c r="H98" i="1"/>
  <c r="AI70" i="1"/>
  <c r="G70" i="1"/>
  <c r="AQ70" i="1"/>
  <c r="O70" i="1"/>
  <c r="AT70" i="1"/>
  <c r="R70" i="1"/>
  <c r="AK131" i="1"/>
  <c r="I131" i="1"/>
  <c r="AO131" i="1"/>
  <c r="M131" i="1"/>
  <c r="AL131" i="1"/>
  <c r="J131" i="1"/>
  <c r="AN60" i="1"/>
  <c r="L60" i="1"/>
  <c r="AK84" i="1"/>
  <c r="I84" i="1"/>
  <c r="AS84" i="1"/>
  <c r="Q84" i="1"/>
  <c r="AK74" i="1"/>
  <c r="I74" i="1"/>
  <c r="AI74" i="1"/>
  <c r="G74" i="1"/>
  <c r="AN74" i="1"/>
  <c r="L74" i="1"/>
  <c r="AM62" i="1"/>
  <c r="K62" i="1"/>
  <c r="AK62" i="1"/>
  <c r="I62" i="1"/>
  <c r="AM52" i="1"/>
  <c r="K52" i="1"/>
  <c r="AT52" i="1"/>
  <c r="R52" i="1"/>
  <c r="AJ52" i="1"/>
  <c r="H52" i="1"/>
  <c r="AQ40" i="1"/>
  <c r="O40" i="1"/>
  <c r="AT40" i="1"/>
  <c r="R40" i="1"/>
  <c r="AT28" i="1"/>
  <c r="R28" i="1"/>
  <c r="AN28" i="1"/>
  <c r="L28" i="1"/>
  <c r="AP146" i="1"/>
  <c r="N146" i="1"/>
  <c r="AT133" i="1"/>
  <c r="R133" i="1"/>
  <c r="AO123" i="1"/>
  <c r="M123" i="1"/>
  <c r="AT123" i="1"/>
  <c r="R123" i="1"/>
  <c r="AN101" i="1"/>
  <c r="L101" i="1"/>
  <c r="AT101" i="1"/>
  <c r="R101" i="1"/>
  <c r="AQ39" i="1"/>
  <c r="O39" i="1"/>
  <c r="AN39" i="1"/>
  <c r="L39" i="1"/>
  <c r="AN110" i="1"/>
  <c r="L110" i="1"/>
  <c r="AP110" i="1"/>
  <c r="N110" i="1"/>
  <c r="AL38" i="1"/>
  <c r="J38" i="1"/>
  <c r="AQ38" i="1"/>
  <c r="O38" i="1"/>
  <c r="AS26" i="1"/>
  <c r="Q26" i="1"/>
  <c r="AM26" i="1"/>
  <c r="K26" i="1"/>
  <c r="AS119" i="1"/>
  <c r="Q119" i="1"/>
  <c r="AK119" i="1"/>
  <c r="I119" i="1"/>
  <c r="AQ119" i="1"/>
  <c r="O119" i="1"/>
  <c r="AN97" i="1"/>
  <c r="L97" i="1"/>
  <c r="AI97" i="1"/>
  <c r="G97" i="1"/>
  <c r="AK97" i="1"/>
  <c r="I97" i="1"/>
  <c r="AN73" i="1"/>
  <c r="L73" i="1"/>
  <c r="AP21" i="1"/>
  <c r="N21" i="1"/>
  <c r="AR83" i="1"/>
  <c r="P83" i="1"/>
  <c r="AS83" i="1"/>
  <c r="Q83" i="1"/>
  <c r="AS73" i="1"/>
  <c r="Q73" i="1"/>
  <c r="AJ73" i="1"/>
  <c r="H73" i="1"/>
  <c r="AT73" i="1"/>
  <c r="R73" i="1"/>
  <c r="AN49" i="1"/>
  <c r="L49" i="1"/>
  <c r="AQ27" i="1"/>
  <c r="O27" i="1"/>
  <c r="AS27" i="1"/>
  <c r="Q27" i="1"/>
  <c r="AK132" i="1"/>
  <c r="I132" i="1"/>
  <c r="AM132" i="1"/>
  <c r="K132" i="1"/>
  <c r="AR82" i="1"/>
  <c r="P82" i="1"/>
  <c r="AM82" i="1"/>
  <c r="K82" i="1"/>
  <c r="AS48" i="1"/>
  <c r="Q48" i="1"/>
  <c r="AO48" i="1"/>
  <c r="M48" i="1"/>
  <c r="AR109" i="1"/>
  <c r="P109" i="1"/>
  <c r="AT109" i="1"/>
  <c r="R109" i="1"/>
  <c r="AQ45" i="1"/>
  <c r="O45" i="1"/>
  <c r="AQ91" i="1"/>
  <c r="O91" i="1"/>
  <c r="AS91" i="1"/>
  <c r="Q91" i="1"/>
  <c r="AL91" i="1"/>
  <c r="J91" i="1"/>
  <c r="AJ69" i="1"/>
  <c r="H69" i="1"/>
  <c r="AL69" i="1"/>
  <c r="J69" i="1"/>
  <c r="AN69" i="1"/>
  <c r="L69" i="1"/>
  <c r="AT47" i="1"/>
  <c r="R47" i="1"/>
  <c r="AS47" i="1"/>
  <c r="Q47" i="1"/>
  <c r="AO47" i="1"/>
  <c r="M47" i="1"/>
  <c r="AQ35" i="1"/>
  <c r="O35" i="1"/>
  <c r="AR35" i="1"/>
  <c r="P35" i="1"/>
  <c r="AT35" i="1"/>
  <c r="R35" i="1"/>
  <c r="AR140" i="1"/>
  <c r="P140" i="1"/>
  <c r="AK140" i="1"/>
  <c r="I140" i="1"/>
  <c r="AM140" i="1"/>
  <c r="K140" i="1"/>
  <c r="AQ130" i="1"/>
  <c r="O130" i="1"/>
  <c r="AP108" i="1"/>
  <c r="N108" i="1"/>
  <c r="AM17" i="1"/>
  <c r="K17" i="1"/>
  <c r="AL90" i="1"/>
  <c r="J90" i="1"/>
  <c r="AT90" i="1"/>
  <c r="R90" i="1"/>
  <c r="AP90" i="1"/>
  <c r="N90" i="1"/>
  <c r="AO68" i="1"/>
  <c r="M68" i="1"/>
  <c r="AN68" i="1"/>
  <c r="L68" i="1"/>
  <c r="AR68" i="1"/>
  <c r="P68" i="1"/>
  <c r="AQ56" i="1"/>
  <c r="O56" i="1"/>
  <c r="AP56" i="1"/>
  <c r="N56" i="1"/>
  <c r="AP34" i="1"/>
  <c r="N34" i="1"/>
  <c r="AS34" i="1"/>
  <c r="Q34" i="1"/>
  <c r="AN34" i="1"/>
  <c r="L34" i="1"/>
  <c r="AQ139" i="1"/>
  <c r="O139" i="1"/>
  <c r="AJ129" i="1"/>
  <c r="H129" i="1"/>
  <c r="AQ129" i="1"/>
  <c r="O129" i="1"/>
  <c r="AI95" i="1"/>
  <c r="G95" i="1"/>
  <c r="AK95" i="1"/>
  <c r="I95" i="1"/>
  <c r="AQ95" i="1"/>
  <c r="O95" i="1"/>
  <c r="AN81" i="1"/>
  <c r="L81" i="1"/>
  <c r="AM81" i="1"/>
  <c r="K81" i="1"/>
  <c r="AT81" i="1"/>
  <c r="R81" i="1"/>
  <c r="AQ59" i="1"/>
  <c r="O59" i="1"/>
  <c r="AM59" i="1"/>
  <c r="K59" i="1"/>
  <c r="AN59" i="1"/>
  <c r="L59" i="1"/>
  <c r="AT25" i="1"/>
  <c r="R25" i="1"/>
  <c r="AR25" i="1"/>
  <c r="P25" i="1"/>
  <c r="AP25" i="1"/>
  <c r="N25" i="1"/>
  <c r="AS118" i="1"/>
  <c r="Q118" i="1"/>
  <c r="AL118" i="1"/>
  <c r="J118" i="1"/>
  <c r="AT96" i="1"/>
  <c r="R96" i="1"/>
  <c r="AJ96" i="1"/>
  <c r="H96" i="1"/>
  <c r="AM96" i="1"/>
  <c r="K96" i="1"/>
  <c r="AR80" i="1"/>
  <c r="P80" i="1"/>
  <c r="AJ80" i="1"/>
  <c r="H80" i="1"/>
  <c r="AN80" i="1"/>
  <c r="L80" i="1"/>
  <c r="AO46" i="1"/>
  <c r="M46" i="1"/>
  <c r="AN46" i="1"/>
  <c r="L46" i="1"/>
  <c r="AI24" i="1"/>
  <c r="G24" i="1"/>
  <c r="AJ24" i="1"/>
  <c r="H24" i="1"/>
  <c r="AL24" i="1"/>
  <c r="J24" i="1"/>
  <c r="AN117" i="1"/>
  <c r="L117" i="1"/>
  <c r="AK117" i="1"/>
  <c r="I117" i="1"/>
  <c r="AL117" i="1"/>
  <c r="J117" i="1"/>
  <c r="AP105" i="1"/>
  <c r="N105" i="1"/>
  <c r="AR105" i="1"/>
  <c r="P105" i="1"/>
  <c r="AQ105" i="1"/>
  <c r="O105" i="1"/>
  <c r="AK89" i="1"/>
  <c r="I89" i="1"/>
  <c r="AQ89" i="1"/>
  <c r="O89" i="1"/>
  <c r="AS89" i="1"/>
  <c r="Q89" i="1"/>
  <c r="AQ77" i="1"/>
  <c r="O77" i="1"/>
  <c r="AJ77" i="1"/>
  <c r="H77" i="1"/>
  <c r="AO67" i="1"/>
  <c r="M67" i="1"/>
  <c r="AT67" i="1"/>
  <c r="R67" i="1"/>
  <c r="AM55" i="1"/>
  <c r="K55" i="1"/>
  <c r="AL55" i="1"/>
  <c r="J55" i="1"/>
  <c r="AP55" i="1"/>
  <c r="N55" i="1"/>
  <c r="AP45" i="1"/>
  <c r="N45" i="1"/>
  <c r="AS45" i="1"/>
  <c r="Q45" i="1"/>
  <c r="AN45" i="1"/>
  <c r="L45" i="1"/>
  <c r="AJ33" i="1"/>
  <c r="H33" i="1"/>
  <c r="AT33" i="1"/>
  <c r="R33" i="1"/>
  <c r="AN33" i="1"/>
  <c r="L33" i="1"/>
  <c r="AO20" i="1"/>
  <c r="M20" i="1"/>
  <c r="AK20" i="1"/>
  <c r="I20" i="1"/>
  <c r="AQ138" i="1"/>
  <c r="O138" i="1"/>
  <c r="AL138" i="1"/>
  <c r="J138" i="1"/>
  <c r="AJ126" i="1"/>
  <c r="H126" i="1"/>
  <c r="AL126" i="1"/>
  <c r="J126" i="1"/>
  <c r="AO116" i="1"/>
  <c r="M116" i="1"/>
  <c r="AN116" i="1"/>
  <c r="L116" i="1"/>
  <c r="AK116" i="1"/>
  <c r="I116" i="1"/>
  <c r="AL104" i="1"/>
  <c r="J104" i="1"/>
  <c r="AR104" i="1"/>
  <c r="P104" i="1"/>
  <c r="AS38" i="1"/>
  <c r="Q38" i="1"/>
  <c r="AS17" i="1"/>
  <c r="Q17" i="1"/>
  <c r="AS21" i="1"/>
  <c r="Q21" i="1"/>
  <c r="AQ94" i="1"/>
  <c r="O94" i="1"/>
  <c r="AL94" i="1"/>
  <c r="J94" i="1"/>
  <c r="AS94" i="1"/>
  <c r="Q94" i="1"/>
  <c r="AR88" i="1"/>
  <c r="P88" i="1"/>
  <c r="AS88" i="1"/>
  <c r="Q88" i="1"/>
  <c r="AT88" i="1"/>
  <c r="R88" i="1"/>
  <c r="AS76" i="1"/>
  <c r="Q76" i="1"/>
  <c r="AJ76" i="1"/>
  <c r="H76" i="1"/>
  <c r="AI76" i="1"/>
  <c r="G76" i="1"/>
  <c r="AP66" i="1"/>
  <c r="N66" i="1"/>
  <c r="AK66" i="1"/>
  <c r="I66" i="1"/>
  <c r="AN66" i="1"/>
  <c r="L66" i="1"/>
  <c r="AN54" i="1"/>
  <c r="L54" i="1"/>
  <c r="AP54" i="1"/>
  <c r="N54" i="1"/>
  <c r="AS54" i="1"/>
  <c r="Q54" i="1"/>
  <c r="AL42" i="1"/>
  <c r="J42" i="1"/>
  <c r="AT42" i="1"/>
  <c r="R42" i="1"/>
  <c r="AO42" i="1"/>
  <c r="M42" i="1"/>
  <c r="AM32" i="1"/>
  <c r="K32" i="1"/>
  <c r="AQ32" i="1"/>
  <c r="O32" i="1"/>
  <c r="AT32" i="1"/>
  <c r="R32" i="1"/>
  <c r="AK137" i="1"/>
  <c r="I137" i="1"/>
  <c r="AR137" i="1"/>
  <c r="P137" i="1"/>
  <c r="AQ137" i="1"/>
  <c r="O137" i="1"/>
  <c r="AS125" i="1"/>
  <c r="Q125" i="1"/>
  <c r="AR125" i="1"/>
  <c r="P125" i="1"/>
  <c r="AQ125" i="1"/>
  <c r="O125" i="1"/>
  <c r="AN115" i="1"/>
  <c r="L115" i="1"/>
  <c r="AJ115" i="1"/>
  <c r="H115" i="1"/>
  <c r="AQ115" i="1"/>
  <c r="O115" i="1"/>
  <c r="AS103" i="1"/>
  <c r="Q103" i="1"/>
  <c r="AQ103" i="1"/>
  <c r="O103" i="1"/>
  <c r="AR17" i="1"/>
  <c r="P17" i="1"/>
  <c r="AP48" i="1"/>
  <c r="N48" i="1"/>
  <c r="AP49" i="1"/>
  <c r="N49" i="1"/>
  <c r="AI90" i="1"/>
  <c r="G90" i="1"/>
  <c r="AK108" i="1"/>
  <c r="I108" i="1"/>
  <c r="AQ31" i="1"/>
  <c r="O31" i="1"/>
  <c r="AQ136" i="1"/>
  <c r="O136" i="1"/>
  <c r="AQ62" i="1"/>
  <c r="O62" i="1"/>
  <c r="AT21" i="1"/>
  <c r="R21" i="1"/>
  <c r="AT63" i="1"/>
  <c r="R63" i="1"/>
  <c r="AM108" i="1"/>
  <c r="K108" i="1"/>
  <c r="AS90" i="1"/>
  <c r="Q90" i="1"/>
  <c r="AR56" i="1"/>
  <c r="P56" i="1"/>
  <c r="AK139" i="1"/>
  <c r="I139" i="1"/>
  <c r="AI139" i="1"/>
  <c r="G139" i="1"/>
  <c r="AP95" i="1"/>
  <c r="N95" i="1"/>
  <c r="AK81" i="1"/>
  <c r="I81" i="1"/>
  <c r="AL59" i="1"/>
  <c r="J59" i="1"/>
  <c r="AQ25" i="1"/>
  <c r="O25" i="1"/>
  <c r="AL96" i="1"/>
  <c r="J96" i="1"/>
  <c r="AM80" i="1"/>
  <c r="K80" i="1"/>
  <c r="AM46" i="1"/>
  <c r="K46" i="1"/>
  <c r="AQ24" i="1"/>
  <c r="O24" i="1"/>
  <c r="AJ117" i="1"/>
  <c r="H117" i="1"/>
  <c r="AN83" i="1"/>
  <c r="L83" i="1"/>
  <c r="AI105" i="1"/>
  <c r="G105" i="1"/>
  <c r="AJ89" i="1"/>
  <c r="H89" i="1"/>
  <c r="AI77" i="1"/>
  <c r="G77" i="1"/>
  <c r="AM67" i="1"/>
  <c r="K67" i="1"/>
  <c r="AO45" i="1"/>
  <c r="M45" i="1"/>
  <c r="AS33" i="1"/>
  <c r="Q33" i="1"/>
  <c r="AR20" i="1"/>
  <c r="P20" i="1"/>
  <c r="AN138" i="1"/>
  <c r="L138" i="1"/>
  <c r="AI126" i="1"/>
  <c r="G126" i="1"/>
  <c r="AQ104" i="1"/>
  <c r="O104" i="1"/>
  <c r="AS31" i="1"/>
  <c r="Q31" i="1"/>
  <c r="AO41" i="1"/>
  <c r="M41" i="1"/>
  <c r="AJ94" i="1"/>
  <c r="H94" i="1"/>
  <c r="AP88" i="1"/>
  <c r="N88" i="1"/>
  <c r="AQ76" i="1"/>
  <c r="O76" i="1"/>
  <c r="AM66" i="1"/>
  <c r="K66" i="1"/>
  <c r="AI54" i="1"/>
  <c r="G54" i="1"/>
  <c r="AN42" i="1"/>
  <c r="L42" i="1"/>
  <c r="AP32" i="1"/>
  <c r="N32" i="1"/>
  <c r="AN137" i="1"/>
  <c r="L137" i="1"/>
  <c r="AN125" i="1"/>
  <c r="L125" i="1"/>
  <c r="AR115" i="1"/>
  <c r="P115" i="1"/>
  <c r="AO103" i="1"/>
  <c r="M103" i="1"/>
  <c r="AR31" i="1"/>
  <c r="P31" i="1"/>
  <c r="AT17" i="1"/>
  <c r="R17" i="1"/>
  <c r="AT82" i="1"/>
  <c r="R82" i="1"/>
  <c r="AO84" i="1"/>
  <c r="M84" i="1"/>
  <c r="AO53" i="1"/>
  <c r="M53" i="1"/>
  <c r="AT145" i="1"/>
  <c r="R145" i="1"/>
  <c r="AL19" i="1"/>
  <c r="J19" i="1"/>
  <c r="AI38" i="1"/>
  <c r="G38" i="1"/>
  <c r="AS111" i="1"/>
  <c r="Q111" i="1"/>
  <c r="AK21" i="1"/>
  <c r="I21" i="1"/>
  <c r="AR87" i="1"/>
  <c r="P87" i="1"/>
  <c r="AO87" i="1"/>
  <c r="M87" i="1"/>
  <c r="AO75" i="1"/>
  <c r="M75" i="1"/>
  <c r="AQ75" i="1"/>
  <c r="O75" i="1"/>
  <c r="AT75" i="1"/>
  <c r="R75" i="1"/>
  <c r="AK63" i="1"/>
  <c r="I63" i="1"/>
  <c r="AQ63" i="1"/>
  <c r="O63" i="1"/>
  <c r="AP53" i="1"/>
  <c r="N53" i="1"/>
  <c r="AS53" i="1"/>
  <c r="Q53" i="1"/>
  <c r="AN53" i="1"/>
  <c r="L53" i="1"/>
  <c r="AT41" i="1"/>
  <c r="R41" i="1"/>
  <c r="AR41" i="1"/>
  <c r="P41" i="1"/>
  <c r="AO31" i="1"/>
  <c r="M31" i="1"/>
  <c r="AL31" i="1"/>
  <c r="J31" i="1"/>
  <c r="AR147" i="1"/>
  <c r="P147" i="1"/>
  <c r="AQ147" i="1"/>
  <c r="O147" i="1"/>
  <c r="AO136" i="1"/>
  <c r="M136" i="1"/>
  <c r="AM136" i="1"/>
  <c r="K136" i="1"/>
  <c r="AP124" i="1"/>
  <c r="N124" i="1"/>
  <c r="AP112" i="1"/>
  <c r="N112" i="1"/>
  <c r="AS102" i="1"/>
  <c r="Q102" i="1"/>
  <c r="AP102" i="1"/>
  <c r="N102" i="1"/>
  <c r="AQ61" i="1"/>
  <c r="O61" i="1"/>
  <c r="AO61" i="1"/>
  <c r="M61" i="1"/>
  <c r="AJ144" i="1"/>
  <c r="H144" i="1"/>
  <c r="AL144" i="1"/>
  <c r="J144" i="1"/>
  <c r="AJ70" i="1"/>
  <c r="H70" i="1"/>
  <c r="AL70" i="1"/>
  <c r="J70" i="1"/>
  <c r="AP70" i="1"/>
  <c r="N70" i="1"/>
  <c r="AM131" i="1"/>
  <c r="K131" i="1"/>
  <c r="AP131" i="1"/>
  <c r="N131" i="1"/>
  <c r="AT131" i="1"/>
  <c r="R131" i="1"/>
  <c r="AR111" i="1"/>
  <c r="P111" i="1"/>
  <c r="AJ17" i="1"/>
  <c r="H17" i="1"/>
  <c r="AL84" i="1"/>
  <c r="J84" i="1"/>
  <c r="AP84" i="1"/>
  <c r="N84" i="1"/>
  <c r="AL74" i="1"/>
  <c r="J74" i="1"/>
  <c r="AS74" i="1"/>
  <c r="Q74" i="1"/>
  <c r="AP74" i="1"/>
  <c r="N74" i="1"/>
  <c r="AN62" i="1"/>
  <c r="L62" i="1"/>
  <c r="AT62" i="1"/>
  <c r="R62" i="1"/>
  <c r="AN52" i="1"/>
  <c r="L52" i="1"/>
  <c r="AK52" i="1"/>
  <c r="I52" i="1"/>
  <c r="AR52" i="1"/>
  <c r="P52" i="1"/>
  <c r="AI40" i="1"/>
  <c r="G40" i="1"/>
  <c r="AL40" i="1"/>
  <c r="J40" i="1"/>
  <c r="AI28" i="1"/>
  <c r="G28" i="1"/>
  <c r="AO28" i="1"/>
  <c r="M28" i="1"/>
  <c r="AR146" i="1"/>
  <c r="P146" i="1"/>
  <c r="AJ146" i="1"/>
  <c r="H146" i="1"/>
  <c r="AS133" i="1"/>
  <c r="Q133" i="1"/>
  <c r="AI133" i="1"/>
  <c r="G133" i="1"/>
  <c r="AS123" i="1"/>
  <c r="Q123" i="1"/>
  <c r="AJ111" i="1"/>
  <c r="H111" i="1"/>
  <c r="AL111" i="1"/>
  <c r="J111" i="1"/>
  <c r="AO101" i="1"/>
  <c r="M101" i="1"/>
  <c r="AI39" i="1"/>
  <c r="G39" i="1"/>
  <c r="AL39" i="1"/>
  <c r="J39" i="1"/>
  <c r="AK110" i="1"/>
  <c r="I110" i="1"/>
  <c r="AT110" i="1"/>
  <c r="R110" i="1"/>
  <c r="AO110" i="1"/>
  <c r="M110" i="1"/>
  <c r="AN145" i="1"/>
  <c r="L145" i="1"/>
  <c r="AI10" i="1"/>
  <c r="G10" i="1"/>
  <c r="AM60" i="1"/>
  <c r="K60" i="1"/>
  <c r="AM38" i="1"/>
  <c r="K38" i="1"/>
  <c r="AJ38" i="1"/>
  <c r="H38" i="1"/>
  <c r="AK26" i="1"/>
  <c r="I26" i="1"/>
  <c r="AJ26" i="1"/>
  <c r="H26" i="1"/>
  <c r="AL119" i="1"/>
  <c r="J119" i="1"/>
  <c r="AO97" i="1"/>
  <c r="M97" i="1"/>
  <c r="AR97" i="1"/>
  <c r="P97" i="1"/>
  <c r="AL97" i="1"/>
  <c r="J97" i="1"/>
  <c r="AQ49" i="1"/>
  <c r="O49" i="1"/>
  <c r="AO83" i="1"/>
  <c r="M83" i="1"/>
  <c r="AI83" i="1"/>
  <c r="G83" i="1"/>
  <c r="AM83" i="1"/>
  <c r="K83" i="1"/>
  <c r="AO73" i="1"/>
  <c r="M73" i="1"/>
  <c r="AK73" i="1"/>
  <c r="I73" i="1"/>
  <c r="AO49" i="1"/>
  <c r="M49" i="1"/>
  <c r="AM49" i="1"/>
  <c r="K49" i="1"/>
  <c r="AL27" i="1"/>
  <c r="J27" i="1"/>
  <c r="AI27" i="1"/>
  <c r="G27" i="1"/>
  <c r="AN27" i="1"/>
  <c r="L27" i="1"/>
  <c r="AS132" i="1"/>
  <c r="Q132" i="1"/>
  <c r="AP132" i="1"/>
  <c r="N132" i="1"/>
  <c r="AL82" i="1"/>
  <c r="J82" i="1"/>
  <c r="AS82" i="1"/>
  <c r="Q82" i="1"/>
  <c r="AO82" i="1"/>
  <c r="M82" i="1"/>
  <c r="AT48" i="1"/>
  <c r="R48" i="1"/>
  <c r="AL48" i="1"/>
  <c r="J48" i="1"/>
  <c r="AS143" i="1"/>
  <c r="Q143" i="1"/>
  <c r="AO143" i="1"/>
  <c r="M143" i="1"/>
  <c r="AL143" i="1"/>
  <c r="J143" i="1"/>
  <c r="AP17" i="1"/>
  <c r="N17" i="1"/>
  <c r="AM24" i="1"/>
  <c r="K24" i="1"/>
  <c r="AR91" i="1"/>
  <c r="P91" i="1"/>
  <c r="AK91" i="1"/>
  <c r="I91" i="1"/>
  <c r="AT91" i="1"/>
  <c r="R91" i="1"/>
  <c r="AQ69" i="1"/>
  <c r="O69" i="1"/>
  <c r="AP69" i="1"/>
  <c r="N69" i="1"/>
  <c r="AT69" i="1"/>
  <c r="R69" i="1"/>
  <c r="AI47" i="1"/>
  <c r="G47" i="1"/>
  <c r="AM47" i="1"/>
  <c r="K47" i="1"/>
  <c r="AN47" i="1"/>
  <c r="L47" i="1"/>
  <c r="AM35" i="1"/>
  <c r="K35" i="1"/>
  <c r="AJ35" i="1"/>
  <c r="H35" i="1"/>
  <c r="AN35" i="1"/>
  <c r="L35" i="1"/>
  <c r="AI140" i="1"/>
  <c r="G140" i="1"/>
  <c r="AP140" i="1"/>
  <c r="N140" i="1"/>
  <c r="AI130" i="1"/>
  <c r="G130" i="1"/>
  <c r="AS130" i="1"/>
  <c r="Q130" i="1"/>
  <c r="AP130" i="1"/>
  <c r="N130" i="1"/>
  <c r="AI108" i="1"/>
  <c r="G108" i="1"/>
  <c r="AM41" i="1"/>
  <c r="K41" i="1"/>
  <c r="AM40" i="1"/>
  <c r="K40" i="1"/>
  <c r="AM90" i="1"/>
  <c r="K90" i="1"/>
  <c r="AN90" i="1"/>
  <c r="L90" i="1"/>
  <c r="AI68" i="1"/>
  <c r="G68" i="1"/>
  <c r="AS68" i="1"/>
  <c r="Q68" i="1"/>
  <c r="AP68" i="1"/>
  <c r="N68" i="1"/>
  <c r="AM56" i="1"/>
  <c r="K56" i="1"/>
  <c r="AK34" i="1"/>
  <c r="I34" i="1"/>
  <c r="AT34" i="1"/>
  <c r="R34" i="1"/>
  <c r="AJ34" i="1"/>
  <c r="H34" i="1"/>
  <c r="AS139" i="1"/>
  <c r="Q139" i="1"/>
  <c r="AO139" i="1"/>
  <c r="M139" i="1"/>
  <c r="AL139" i="1"/>
  <c r="J139" i="1"/>
  <c r="AS129" i="1"/>
  <c r="Q129" i="1"/>
  <c r="AL129" i="1"/>
  <c r="J129" i="1"/>
  <c r="AJ95" i="1"/>
  <c r="H95" i="1"/>
  <c r="AM95" i="1"/>
  <c r="K95" i="1"/>
  <c r="AL95" i="1"/>
  <c r="J95" i="1"/>
  <c r="AJ81" i="1"/>
  <c r="H81" i="1"/>
  <c r="AO81" i="1"/>
  <c r="M81" i="1"/>
  <c r="AI81" i="1"/>
  <c r="G81" i="1"/>
  <c r="AK59" i="1"/>
  <c r="I59" i="1"/>
  <c r="AR59" i="1"/>
  <c r="P59" i="1"/>
  <c r="AO59" i="1"/>
  <c r="M59" i="1"/>
  <c r="AJ25" i="1"/>
  <c r="H25" i="1"/>
  <c r="AK25" i="1"/>
  <c r="I25" i="1"/>
  <c r="AS25" i="1"/>
  <c r="Q25" i="1"/>
  <c r="AT118" i="1"/>
  <c r="R118" i="1"/>
  <c r="AK96" i="1"/>
  <c r="I96" i="1"/>
  <c r="AO96" i="1"/>
  <c r="M96" i="1"/>
  <c r="AN96" i="1"/>
  <c r="L96" i="1"/>
  <c r="AI80" i="1"/>
  <c r="G80" i="1"/>
  <c r="AK80" i="1"/>
  <c r="I80" i="1"/>
  <c r="AL80" i="1"/>
  <c r="J80" i="1"/>
  <c r="AP46" i="1"/>
  <c r="N46" i="1"/>
  <c r="AJ46" i="1"/>
  <c r="H46" i="1"/>
  <c r="AO24" i="1"/>
  <c r="M24" i="1"/>
  <c r="AR24" i="1"/>
  <c r="P24" i="1"/>
  <c r="AT24" i="1"/>
  <c r="R24" i="1"/>
  <c r="AP117" i="1"/>
  <c r="N117" i="1"/>
  <c r="AT117" i="1"/>
  <c r="R117" i="1"/>
  <c r="AN40" i="1"/>
  <c r="L40" i="1"/>
  <c r="AS105" i="1"/>
  <c r="Q105" i="1"/>
  <c r="AL105" i="1"/>
  <c r="J105" i="1"/>
  <c r="AM89" i="1"/>
  <c r="K89" i="1"/>
  <c r="AI89" i="1"/>
  <c r="G89" i="1"/>
  <c r="AL89" i="1"/>
  <c r="J89" i="1"/>
  <c r="AR77" i="1"/>
  <c r="P77" i="1"/>
  <c r="AK77" i="1"/>
  <c r="I77" i="1"/>
  <c r="AL77" i="1"/>
  <c r="J77" i="1"/>
  <c r="AI67" i="1"/>
  <c r="G67" i="1"/>
  <c r="AJ67" i="1"/>
  <c r="H67" i="1"/>
  <c r="AN67" i="1"/>
  <c r="L67" i="1"/>
  <c r="AS55" i="1"/>
  <c r="Q55" i="1"/>
  <c r="AO55" i="1"/>
  <c r="M55" i="1"/>
  <c r="AI45" i="1"/>
  <c r="G45" i="1"/>
  <c r="AK45" i="1"/>
  <c r="I45" i="1"/>
  <c r="AI33" i="1"/>
  <c r="G33" i="1"/>
  <c r="AK33" i="1"/>
  <c r="I33" i="1"/>
  <c r="AO33" i="1"/>
  <c r="M33" i="1"/>
  <c r="AM20" i="1"/>
  <c r="K20" i="1"/>
  <c r="AP20" i="1"/>
  <c r="N20" i="1"/>
  <c r="AS20" i="1"/>
  <c r="Q20" i="1"/>
  <c r="AI138" i="1"/>
  <c r="G138" i="1"/>
  <c r="AR138" i="1"/>
  <c r="P138" i="1"/>
  <c r="AT138" i="1"/>
  <c r="R138" i="1"/>
  <c r="AN126" i="1"/>
  <c r="L126" i="1"/>
  <c r="AR126" i="1"/>
  <c r="P126" i="1"/>
  <c r="AT126" i="1"/>
  <c r="R126" i="1"/>
  <c r="AQ116" i="1"/>
  <c r="O116" i="1"/>
  <c r="AT116" i="1"/>
  <c r="R116" i="1"/>
  <c r="AN104" i="1"/>
  <c r="L104" i="1"/>
  <c r="AK104" i="1"/>
  <c r="I104" i="1"/>
  <c r="AS61" i="1"/>
  <c r="Q61" i="1"/>
  <c r="AS28" i="1"/>
  <c r="Q28" i="1"/>
  <c r="AN76" i="1"/>
  <c r="L76" i="1"/>
  <c r="AM94" i="1"/>
  <c r="K94" i="1"/>
  <c r="AI94" i="1"/>
  <c r="G94" i="1"/>
  <c r="AK94" i="1"/>
  <c r="I94" i="1"/>
  <c r="AQ88" i="1"/>
  <c r="O88" i="1"/>
  <c r="AN88" i="1"/>
  <c r="L88" i="1"/>
  <c r="AL88" i="1"/>
  <c r="J88" i="1"/>
  <c r="AM76" i="1"/>
  <c r="K76" i="1"/>
  <c r="AK76" i="1"/>
  <c r="I76" i="1"/>
  <c r="AR76" i="1"/>
  <c r="P76" i="1"/>
  <c r="AQ66" i="1"/>
  <c r="O66" i="1"/>
  <c r="AL66" i="1"/>
  <c r="J66" i="1"/>
  <c r="AJ66" i="1"/>
  <c r="H66" i="1"/>
  <c r="AL54" i="1"/>
  <c r="J54" i="1"/>
  <c r="AQ54" i="1"/>
  <c r="O54" i="1"/>
  <c r="AJ54" i="1"/>
  <c r="H54" i="1"/>
  <c r="AP42" i="1"/>
  <c r="N42" i="1"/>
  <c r="AI42" i="1"/>
  <c r="G42" i="1"/>
  <c r="AJ42" i="1"/>
  <c r="H42" i="1"/>
  <c r="AN32" i="1"/>
  <c r="L32" i="1"/>
  <c r="AI32" i="1"/>
  <c r="G32" i="1"/>
  <c r="AJ32" i="1"/>
  <c r="H32" i="1"/>
  <c r="AI18" i="1"/>
  <c r="G18" i="1"/>
  <c r="AL18" i="1"/>
  <c r="J18" i="1"/>
  <c r="AS137" i="1"/>
  <c r="Q137" i="1"/>
  <c r="AL137" i="1"/>
  <c r="J137" i="1"/>
  <c r="AJ125" i="1"/>
  <c r="H125" i="1"/>
  <c r="AO125" i="1"/>
  <c r="M125" i="1"/>
  <c r="AL125" i="1"/>
  <c r="J125" i="1"/>
  <c r="AO115" i="1"/>
  <c r="M115" i="1"/>
  <c r="AK115" i="1"/>
  <c r="I115" i="1"/>
  <c r="AL115" i="1"/>
  <c r="J115" i="1"/>
  <c r="AN103" i="1"/>
  <c r="L103" i="1"/>
  <c r="AK103" i="1"/>
  <c r="I103" i="1"/>
  <c r="AL103" i="1"/>
  <c r="J103" i="1"/>
  <c r="AR19" i="1"/>
  <c r="P19" i="1"/>
  <c r="AP62" i="1"/>
  <c r="N62" i="1"/>
  <c r="AI122" i="1"/>
  <c r="G122" i="1"/>
  <c r="AJ39" i="1"/>
  <c r="H39" i="1"/>
  <c r="AI73" i="1"/>
  <c r="G73" i="1"/>
  <c r="AR101" i="1"/>
  <c r="P101" i="1"/>
  <c r="AR39" i="1"/>
  <c r="P39" i="1"/>
  <c r="AQ52" i="1"/>
  <c r="O52" i="1"/>
  <c r="AQ21" i="1"/>
  <c r="O21" i="1"/>
  <c r="AQ108" i="1"/>
  <c r="O108" i="1"/>
  <c r="AM21" i="1"/>
  <c r="K21" i="1"/>
  <c r="AQ90" i="1"/>
  <c r="O90" i="1"/>
  <c r="AM68" i="1"/>
  <c r="K68" i="1"/>
  <c r="AO56" i="1"/>
  <c r="M56" i="1"/>
  <c r="AM34" i="1"/>
  <c r="K34" i="1"/>
  <c r="AR139" i="1"/>
  <c r="P139" i="1"/>
  <c r="AM129" i="1"/>
  <c r="K129" i="1"/>
  <c r="AS95" i="1"/>
  <c r="Q95" i="1"/>
  <c r="AS81" i="1"/>
  <c r="Q81" i="1"/>
  <c r="AP59" i="1"/>
  <c r="N59" i="1"/>
  <c r="AI25" i="1"/>
  <c r="G25" i="1"/>
  <c r="AR118" i="1"/>
  <c r="P118" i="1"/>
  <c r="AP118" i="1"/>
  <c r="N118" i="1"/>
  <c r="AQ80" i="1"/>
  <c r="O80" i="1"/>
  <c r="AN24" i="1"/>
  <c r="L24" i="1"/>
  <c r="AN89" i="1"/>
  <c r="L89" i="1"/>
  <c r="AM77" i="1"/>
  <c r="K77" i="1"/>
  <c r="AP77" i="1"/>
  <c r="N77" i="1"/>
  <c r="AK67" i="1"/>
  <c r="I67" i="1"/>
  <c r="AR55" i="1"/>
  <c r="P55" i="1"/>
  <c r="AL45" i="1"/>
  <c r="J45" i="1"/>
  <c r="AM33" i="1"/>
  <c r="K33" i="1"/>
  <c r="AN20" i="1"/>
  <c r="L20" i="1"/>
  <c r="AS138" i="1"/>
  <c r="Q138" i="1"/>
  <c r="AS126" i="1"/>
  <c r="Q126" i="1"/>
  <c r="AP126" i="1"/>
  <c r="N126" i="1"/>
  <c r="AP116" i="1"/>
  <c r="N116" i="1"/>
  <c r="AP104" i="1"/>
  <c r="N104" i="1"/>
  <c r="AI34" i="1"/>
  <c r="G34" i="1"/>
  <c r="AP94" i="1"/>
  <c r="N94" i="1"/>
  <c r="AK88" i="1"/>
  <c r="I88" i="1"/>
  <c r="AL76" i="1"/>
  <c r="J76" i="1"/>
  <c r="AT66" i="1"/>
  <c r="R66" i="1"/>
  <c r="AK54" i="1"/>
  <c r="I54" i="1"/>
  <c r="AS42" i="1"/>
  <c r="Q42" i="1"/>
  <c r="AK32" i="1"/>
  <c r="I32" i="1"/>
  <c r="AN18" i="1"/>
  <c r="L18" i="1"/>
  <c r="AI125" i="1"/>
  <c r="G125" i="1"/>
  <c r="AI115" i="1"/>
  <c r="G115" i="1"/>
  <c r="AR103" i="1"/>
  <c r="P103" i="1"/>
  <c r="AR21" i="1"/>
  <c r="P21" i="1"/>
  <c r="AR63" i="1"/>
  <c r="P63" i="1"/>
  <c r="AS96" i="1"/>
  <c r="Q96" i="1"/>
  <c r="AI61" i="1"/>
  <c r="G61" i="1"/>
  <c r="AO17" i="1"/>
  <c r="M17" i="1"/>
  <c r="AM19" i="1"/>
  <c r="K19" i="1"/>
  <c r="AM10" i="1"/>
  <c r="AM11" i="1" s="1"/>
  <c r="AM12" i="1" s="1"/>
  <c r="K12" i="1" s="1"/>
  <c r="K10" i="1"/>
  <c r="AM28" i="1"/>
  <c r="K28" i="1"/>
  <c r="AN21" i="1"/>
  <c r="L21" i="1"/>
  <c r="AI82" i="1"/>
  <c r="G82" i="1"/>
  <c r="AQ60" i="1"/>
  <c r="O60" i="1"/>
  <c r="AI87" i="1"/>
  <c r="G87" i="1"/>
  <c r="AJ145" i="1"/>
  <c r="H145" i="1"/>
  <c r="AN17" i="1"/>
  <c r="L17" i="1"/>
  <c r="AR70" i="1"/>
  <c r="P70" i="1"/>
  <c r="AN26" i="1"/>
  <c r="L26" i="1"/>
  <c r="AT84" i="1"/>
  <c r="R84" i="1"/>
  <c r="AS87" i="1"/>
  <c r="Q87" i="1"/>
  <c r="AJ87" i="1"/>
  <c r="H87" i="1"/>
  <c r="AP87" i="1"/>
  <c r="N87" i="1"/>
  <c r="AP75" i="1"/>
  <c r="N75" i="1"/>
  <c r="AR75" i="1"/>
  <c r="P75" i="1"/>
  <c r="AI63" i="1"/>
  <c r="G63" i="1"/>
  <c r="AL63" i="1"/>
  <c r="J63" i="1"/>
  <c r="AQ53" i="1"/>
  <c r="O53" i="1"/>
  <c r="AJ53" i="1"/>
  <c r="H53" i="1"/>
  <c r="AJ41" i="1"/>
  <c r="H41" i="1"/>
  <c r="AP41" i="1"/>
  <c r="N41" i="1"/>
  <c r="AN41" i="1"/>
  <c r="L41" i="1"/>
  <c r="AP31" i="1"/>
  <c r="N31" i="1"/>
  <c r="AM31" i="1"/>
  <c r="K31" i="1"/>
  <c r="AK147" i="1"/>
  <c r="I147" i="1"/>
  <c r="AO147" i="1"/>
  <c r="M147" i="1"/>
  <c r="AL147" i="1"/>
  <c r="J147" i="1"/>
  <c r="AL124" i="1"/>
  <c r="J124" i="1"/>
  <c r="AL102" i="1"/>
  <c r="J102" i="1"/>
  <c r="AI17" i="1"/>
  <c r="G17" i="1"/>
  <c r="AR61" i="1"/>
  <c r="P61" i="1"/>
  <c r="AL61" i="1"/>
  <c r="J61" i="1"/>
  <c r="AN144" i="1"/>
  <c r="L144" i="1"/>
  <c r="AO98" i="1"/>
  <c r="M98" i="1"/>
  <c r="AP98" i="1"/>
  <c r="N98" i="1"/>
  <c r="AN70" i="1"/>
  <c r="L70" i="1"/>
  <c r="AM70" i="1"/>
  <c r="K70" i="1"/>
  <c r="AL21" i="1"/>
  <c r="J21" i="1"/>
  <c r="AS39" i="1"/>
  <c r="Q39" i="1"/>
  <c r="AI84" i="1"/>
  <c r="G84" i="1"/>
  <c r="AQ84" i="1"/>
  <c r="O84" i="1"/>
  <c r="AM74" i="1"/>
  <c r="K74" i="1"/>
  <c r="AQ74" i="1"/>
  <c r="O74" i="1"/>
  <c r="AJ74" i="1"/>
  <c r="H74" i="1"/>
  <c r="AO62" i="1"/>
  <c r="M62" i="1"/>
  <c r="AI62" i="1"/>
  <c r="G62" i="1"/>
  <c r="AJ62" i="1"/>
  <c r="H62" i="1"/>
  <c r="AP52" i="1"/>
  <c r="N52" i="1"/>
  <c r="AL52" i="1"/>
  <c r="J52" i="1"/>
  <c r="AO40" i="1"/>
  <c r="M40" i="1"/>
  <c r="AS40" i="1"/>
  <c r="Q40" i="1"/>
  <c r="AJ40" i="1"/>
  <c r="H40" i="1"/>
  <c r="AK28" i="1"/>
  <c r="I28" i="1"/>
  <c r="AP28" i="1"/>
  <c r="N28" i="1"/>
  <c r="AT146" i="1"/>
  <c r="R146" i="1"/>
  <c r="AJ133" i="1"/>
  <c r="H133" i="1"/>
  <c r="AQ123" i="1"/>
  <c r="O123" i="1"/>
  <c r="AT111" i="1"/>
  <c r="R111" i="1"/>
  <c r="AQ101" i="1"/>
  <c r="O101" i="1"/>
  <c r="AK39" i="1"/>
  <c r="I39" i="1"/>
  <c r="AM39" i="1"/>
  <c r="K39" i="1"/>
  <c r="AL110" i="1"/>
  <c r="J110" i="1"/>
  <c r="AI60" i="1"/>
  <c r="G60" i="1"/>
  <c r="AO60" i="1"/>
  <c r="M60" i="1"/>
  <c r="AT38" i="1"/>
  <c r="R38" i="1"/>
  <c r="AR38" i="1"/>
  <c r="P38" i="1"/>
  <c r="AT26" i="1"/>
  <c r="R26" i="1"/>
  <c r="AR26" i="1"/>
  <c r="P26" i="1"/>
  <c r="AR119" i="1"/>
  <c r="P119" i="1"/>
  <c r="AT119" i="1"/>
  <c r="R119" i="1"/>
  <c r="AP97" i="1"/>
  <c r="N97" i="1"/>
  <c r="AJ97" i="1"/>
  <c r="H97" i="1"/>
  <c r="AT97" i="1"/>
  <c r="R97" i="1"/>
  <c r="AP27" i="1"/>
  <c r="N27" i="1"/>
  <c r="AP83" i="1"/>
  <c r="N83" i="1"/>
  <c r="AK83" i="1"/>
  <c r="I83" i="1"/>
  <c r="AL83" i="1"/>
  <c r="J83" i="1"/>
  <c r="AP73" i="1"/>
  <c r="N73" i="1"/>
  <c r="AQ73" i="1"/>
  <c r="O73" i="1"/>
  <c r="AJ49" i="1"/>
  <c r="H49" i="1"/>
  <c r="AI49" i="1"/>
  <c r="G49" i="1"/>
  <c r="AM27" i="1"/>
  <c r="K27" i="1"/>
  <c r="AR27" i="1"/>
  <c r="P27" i="1"/>
  <c r="AQ132" i="1"/>
  <c r="O132" i="1"/>
  <c r="AL132" i="1"/>
  <c r="J132" i="1"/>
  <c r="AK17" i="1"/>
  <c r="I17" i="1"/>
  <c r="AN82" i="1"/>
  <c r="L82" i="1"/>
  <c r="AJ82" i="1"/>
  <c r="H82" i="1"/>
  <c r="AP82" i="1"/>
  <c r="N82" i="1"/>
  <c r="AM48" i="1"/>
  <c r="K48" i="1"/>
  <c r="AJ48" i="1"/>
  <c r="H48" i="1"/>
  <c r="AM143" i="1"/>
  <c r="K143" i="1"/>
  <c r="AP143" i="1"/>
  <c r="N143" i="1"/>
  <c r="AT143" i="1"/>
  <c r="AO109" i="1"/>
  <c r="M109" i="1"/>
  <c r="AO26" i="1"/>
  <c r="M26" i="1"/>
  <c r="AP91" i="1"/>
  <c r="N91" i="1"/>
  <c r="AJ91" i="1"/>
  <c r="H91" i="1"/>
  <c r="AM91" i="1"/>
  <c r="K91" i="1"/>
  <c r="AI69" i="1"/>
  <c r="G69" i="1"/>
  <c r="AS69" i="1"/>
  <c r="Q69" i="1"/>
  <c r="AM69" i="1"/>
  <c r="K69" i="1"/>
  <c r="AJ47" i="1"/>
  <c r="H47" i="1"/>
  <c r="AL47" i="1"/>
  <c r="J47" i="1"/>
  <c r="AP47" i="1"/>
  <c r="N47" i="1"/>
  <c r="AO35" i="1"/>
  <c r="M35" i="1"/>
  <c r="AL35" i="1"/>
  <c r="J35" i="1"/>
  <c r="AS35" i="1"/>
  <c r="Q35" i="1"/>
  <c r="AO140" i="1"/>
  <c r="M140" i="1"/>
  <c r="AR130" i="1"/>
  <c r="P130" i="1"/>
  <c r="AJ130" i="1"/>
  <c r="H130" i="1"/>
  <c r="AL108" i="1"/>
  <c r="J108" i="1"/>
  <c r="AO108" i="1"/>
  <c r="M108" i="1"/>
  <c r="AS108" i="1"/>
  <c r="Q108" i="1"/>
  <c r="AM73" i="1"/>
  <c r="K73" i="1"/>
  <c r="AJ90" i="1"/>
  <c r="H90" i="1"/>
  <c r="AR90" i="1"/>
  <c r="P90" i="1"/>
  <c r="AO90" i="1"/>
  <c r="M90" i="1"/>
  <c r="AT68" i="1"/>
  <c r="R68" i="1"/>
  <c r="AL68" i="1"/>
  <c r="J68" i="1"/>
  <c r="AQ68" i="1"/>
  <c r="O68" i="1"/>
  <c r="AI56" i="1"/>
  <c r="G56" i="1"/>
  <c r="AN56" i="1"/>
  <c r="L56" i="1"/>
  <c r="AJ56" i="1"/>
  <c r="H56" i="1"/>
  <c r="AO34" i="1"/>
  <c r="M34" i="1"/>
  <c r="AL34" i="1"/>
  <c r="J34" i="1"/>
  <c r="AN139" i="1"/>
  <c r="L139" i="1"/>
  <c r="AP139" i="1"/>
  <c r="N139" i="1"/>
  <c r="AT139" i="1"/>
  <c r="R139" i="1"/>
  <c r="AK129" i="1"/>
  <c r="I129" i="1"/>
  <c r="AP129" i="1"/>
  <c r="N129" i="1"/>
  <c r="AT129" i="1"/>
  <c r="R129" i="1"/>
  <c r="AN95" i="1"/>
  <c r="L95" i="1"/>
  <c r="AO95" i="1"/>
  <c r="M95" i="1"/>
  <c r="AT95" i="1"/>
  <c r="R95" i="1"/>
  <c r="AQ81" i="1"/>
  <c r="O81" i="1"/>
  <c r="AP81" i="1"/>
  <c r="N81" i="1"/>
  <c r="AR81" i="1"/>
  <c r="P81" i="1"/>
  <c r="AI59" i="1"/>
  <c r="G59" i="1"/>
  <c r="AT59" i="1"/>
  <c r="R59" i="1"/>
  <c r="AJ59" i="1"/>
  <c r="H59" i="1"/>
  <c r="AM25" i="1"/>
  <c r="K25" i="1"/>
  <c r="AL25" i="1"/>
  <c r="J25" i="1"/>
  <c r="AN25" i="1"/>
  <c r="L25" i="1"/>
  <c r="AQ118" i="1"/>
  <c r="O118" i="1"/>
  <c r="AJ118" i="1"/>
  <c r="H118" i="1"/>
  <c r="AM118" i="1"/>
  <c r="K118" i="1"/>
  <c r="AR96" i="1"/>
  <c r="P96" i="1"/>
  <c r="AQ96" i="1"/>
  <c r="O96" i="1"/>
  <c r="AP96" i="1"/>
  <c r="N96" i="1"/>
  <c r="AS80" i="1"/>
  <c r="Q80" i="1"/>
  <c r="AO80" i="1"/>
  <c r="M80" i="1"/>
  <c r="AP80" i="1"/>
  <c r="N80" i="1"/>
  <c r="AL46" i="1"/>
  <c r="J46" i="1"/>
  <c r="AQ46" i="1"/>
  <c r="O46" i="1"/>
  <c r="AR46" i="1"/>
  <c r="P46" i="1"/>
  <c r="AP24" i="1"/>
  <c r="N24" i="1"/>
  <c r="AK24" i="1"/>
  <c r="I24" i="1"/>
  <c r="AO117" i="1"/>
  <c r="M117" i="1"/>
  <c r="AS117" i="1"/>
  <c r="Q117" i="1"/>
  <c r="AI117" i="1"/>
  <c r="G117" i="1"/>
  <c r="AN84" i="1"/>
  <c r="L84" i="1"/>
  <c r="AK105" i="1"/>
  <c r="I105" i="1"/>
  <c r="AJ105" i="1"/>
  <c r="H105" i="1"/>
  <c r="AT105" i="1"/>
  <c r="R105" i="1"/>
  <c r="AO89" i="1"/>
  <c r="M89" i="1"/>
  <c r="AR89" i="1"/>
  <c r="P89" i="1"/>
  <c r="AT89" i="1"/>
  <c r="R89" i="1"/>
  <c r="AS77" i="1"/>
  <c r="Q77" i="1"/>
  <c r="AN77" i="1"/>
  <c r="L77" i="1"/>
  <c r="AT77" i="1"/>
  <c r="R77" i="1"/>
  <c r="AL67" i="1"/>
  <c r="J67" i="1"/>
  <c r="AS67" i="1"/>
  <c r="Q67" i="1"/>
  <c r="AI55" i="1"/>
  <c r="G55" i="1"/>
  <c r="AJ55" i="1"/>
  <c r="H55" i="1"/>
  <c r="AQ55" i="1"/>
  <c r="O55" i="1"/>
  <c r="AR45" i="1"/>
  <c r="P45" i="1"/>
  <c r="AT45" i="1"/>
  <c r="R45" i="1"/>
  <c r="AL33" i="1"/>
  <c r="J33" i="1"/>
  <c r="AR33" i="1"/>
  <c r="P33" i="1"/>
  <c r="AP33" i="1"/>
  <c r="N33" i="1"/>
  <c r="AQ20" i="1"/>
  <c r="O20" i="1"/>
  <c r="AJ20" i="1"/>
  <c r="H20" i="1"/>
  <c r="AL20" i="1"/>
  <c r="J20" i="1"/>
  <c r="AJ138" i="1"/>
  <c r="H138" i="1"/>
  <c r="AK138" i="1"/>
  <c r="I138" i="1"/>
  <c r="AM138" i="1"/>
  <c r="K138" i="1"/>
  <c r="AO126" i="1"/>
  <c r="M126" i="1"/>
  <c r="AM126" i="1"/>
  <c r="K126" i="1"/>
  <c r="AR116" i="1"/>
  <c r="P116" i="1"/>
  <c r="AS116" i="1"/>
  <c r="Q116" i="1"/>
  <c r="AO104" i="1"/>
  <c r="M104" i="1"/>
  <c r="AS104" i="1"/>
  <c r="Q104" i="1"/>
  <c r="AM104" i="1"/>
  <c r="K104" i="1"/>
  <c r="AS52" i="1"/>
  <c r="Q52" i="1"/>
  <c r="AO27" i="1"/>
  <c r="M27" i="1"/>
  <c r="AK56" i="1"/>
  <c r="I56" i="1"/>
  <c r="AN94" i="1"/>
  <c r="L94" i="1"/>
  <c r="AR94" i="1"/>
  <c r="P94" i="1"/>
  <c r="AT94" i="1"/>
  <c r="R94" i="1"/>
  <c r="AI88" i="1"/>
  <c r="G88" i="1"/>
  <c r="AO88" i="1"/>
  <c r="M88" i="1"/>
  <c r="AM88" i="1"/>
  <c r="K88" i="1"/>
  <c r="AT76" i="1"/>
  <c r="R76" i="1"/>
  <c r="AO76" i="1"/>
  <c r="M76" i="1"/>
  <c r="AP76" i="1"/>
  <c r="N76" i="1"/>
  <c r="AS66" i="1"/>
  <c r="Q66" i="1"/>
  <c r="AO66" i="1"/>
  <c r="M66" i="1"/>
  <c r="AR66" i="1"/>
  <c r="P66" i="1"/>
  <c r="AO54" i="1"/>
  <c r="M54" i="1"/>
  <c r="AT54" i="1"/>
  <c r="R54" i="1"/>
  <c r="AR54" i="1"/>
  <c r="P54" i="1"/>
  <c r="AQ42" i="1"/>
  <c r="O42" i="1"/>
  <c r="AM42" i="1"/>
  <c r="K42" i="1"/>
  <c r="AR42" i="1"/>
  <c r="P42" i="1"/>
  <c r="AO32" i="1"/>
  <c r="M32" i="1"/>
  <c r="AS32" i="1"/>
  <c r="Q32" i="1"/>
  <c r="AR32" i="1"/>
  <c r="P32" i="1"/>
  <c r="AM18" i="1"/>
  <c r="K18" i="1"/>
  <c r="AR18" i="1"/>
  <c r="P18" i="1"/>
  <c r="AT18" i="1"/>
  <c r="R18" i="1"/>
  <c r="AM137" i="1"/>
  <c r="K137" i="1"/>
  <c r="AP137" i="1"/>
  <c r="N137" i="1"/>
  <c r="AT137" i="1"/>
  <c r="R137" i="1"/>
  <c r="AM125" i="1"/>
  <c r="K125" i="1"/>
  <c r="AP125" i="1"/>
  <c r="N125" i="1"/>
  <c r="AT125" i="1"/>
  <c r="R125" i="1"/>
  <c r="AP115" i="1"/>
  <c r="N115" i="1"/>
  <c r="AM115" i="1"/>
  <c r="K115" i="1"/>
  <c r="AT115" i="1"/>
  <c r="R115" i="1"/>
  <c r="AP103" i="1"/>
  <c r="N103" i="1"/>
  <c r="AM103" i="1"/>
  <c r="K103" i="1"/>
  <c r="AT103" i="1"/>
  <c r="R103" i="1"/>
  <c r="AK48" i="1"/>
  <c r="I48" i="1"/>
  <c r="AL41" i="1"/>
  <c r="J41" i="1"/>
  <c r="AJ75" i="1"/>
  <c r="H75" i="1"/>
  <c r="AQ28" i="1"/>
  <c r="O28" i="1"/>
  <c r="AI20" i="1"/>
  <c r="G20" i="1"/>
  <c r="AN38" i="1"/>
  <c r="L38" i="1"/>
  <c r="AJ21" i="1"/>
  <c r="H21" i="1"/>
  <c r="AI21" i="1"/>
  <c r="G21" i="1"/>
  <c r="AJ19" i="1"/>
  <c r="AQ18" i="1"/>
  <c r="AS18" i="1"/>
  <c r="AT19" i="1"/>
  <c r="AN19" i="1"/>
  <c r="AS19" i="1"/>
  <c r="AP19" i="1"/>
  <c r="AO18" i="1"/>
  <c r="AO19" i="1" s="1"/>
  <c r="AJ18" i="1"/>
  <c r="AQ19" i="1"/>
  <c r="AI19" i="1"/>
  <c r="AP18" i="1"/>
  <c r="AK18" i="1"/>
  <c r="AI112" i="1"/>
  <c r="AK144" i="1"/>
  <c r="AJ28" i="1"/>
  <c r="AT140" i="1"/>
  <c r="AT136" i="1"/>
  <c r="AO112" i="1"/>
  <c r="AM112" i="1"/>
  <c r="AO102" i="1"/>
  <c r="AP61" i="1"/>
  <c r="AN61" i="1"/>
  <c r="AS122" i="1"/>
  <c r="AI98" i="1"/>
  <c r="AR28" i="1"/>
  <c r="AS146" i="1"/>
  <c r="AM133" i="1"/>
  <c r="AP123" i="1"/>
  <c r="AM111" i="1"/>
  <c r="AK101" i="1"/>
  <c r="AL60" i="1"/>
  <c r="AR143" i="1"/>
  <c r="AJ109" i="1"/>
  <c r="AK130" i="1"/>
  <c r="AT108" i="1"/>
  <c r="AM139" i="1"/>
  <c r="AN75" i="1"/>
  <c r="AR67" i="1"/>
  <c r="AO138" i="1"/>
  <c r="AQ126" i="1"/>
  <c r="AJ103" i="1"/>
  <c r="AJ101" i="1"/>
  <c r="AS109" i="1"/>
  <c r="AS115" i="1"/>
  <c r="AS145" i="1"/>
  <c r="AK143" i="1"/>
  <c r="AQ112" i="1"/>
  <c r="AK102" i="1"/>
  <c r="AN98" i="1"/>
  <c r="AL146" i="1"/>
  <c r="AN133" i="1"/>
  <c r="AI123" i="1"/>
  <c r="AN111" i="1"/>
  <c r="AP101" i="1"/>
  <c r="AO119" i="1"/>
  <c r="AK109" i="1"/>
  <c r="AN108" i="1"/>
  <c r="AT56" i="1"/>
  <c r="AO129" i="1"/>
  <c r="AO118" i="1"/>
  <c r="AI104" i="1"/>
  <c r="AI124" i="1"/>
  <c r="AJ102" i="1"/>
  <c r="AP111" i="1"/>
  <c r="AK60" i="1"/>
  <c r="AN119" i="1"/>
  <c r="AN130" i="1"/>
  <c r="AK118" i="1"/>
  <c r="AK55" i="1"/>
  <c r="AI137" i="1"/>
  <c r="AO124" i="1"/>
  <c r="AJ122" i="1"/>
  <c r="AR98" i="1"/>
  <c r="AS49" i="1"/>
  <c r="AS60" i="1"/>
  <c r="AT49" i="1"/>
  <c r="AI136" i="1"/>
  <c r="AP136" i="1"/>
  <c r="AT112" i="1"/>
  <c r="AI102" i="1"/>
  <c r="AT144" i="1"/>
  <c r="AK122" i="1"/>
  <c r="AK98" i="1"/>
  <c r="AN131" i="1"/>
  <c r="AO146" i="1"/>
  <c r="AR123" i="1"/>
  <c r="AO111" i="1"/>
  <c r="AI101" i="1"/>
  <c r="AQ110" i="1"/>
  <c r="AO38" i="1"/>
  <c r="AJ132" i="1"/>
  <c r="AJ140" i="1"/>
  <c r="AL130" i="1"/>
  <c r="AM45" i="1"/>
  <c r="AK126" i="1"/>
  <c r="AM116" i="1"/>
  <c r="AS98" i="1"/>
  <c r="AO39" i="1"/>
  <c r="AO145" i="1"/>
  <c r="AT60" i="1"/>
  <c r="AJ136" i="1"/>
  <c r="AJ124" i="1"/>
  <c r="AT124" i="1"/>
  <c r="AR112" i="1"/>
  <c r="AQ102" i="1"/>
  <c r="AN102" i="1"/>
  <c r="AI144" i="1"/>
  <c r="AN122" i="1"/>
  <c r="AL98" i="1"/>
  <c r="AJ84" i="1"/>
  <c r="AK40" i="1"/>
  <c r="AL28" i="1"/>
  <c r="AM146" i="1"/>
  <c r="AO133" i="1"/>
  <c r="AR73" i="1"/>
  <c r="AQ82" i="1"/>
  <c r="AI143" i="1"/>
  <c r="AT130" i="1"/>
  <c r="AL56" i="1"/>
  <c r="AI129" i="1"/>
  <c r="AN118" i="1"/>
  <c r="AK46" i="1"/>
  <c r="AM117" i="1"/>
  <c r="AO105" i="1"/>
  <c r="AL116" i="1"/>
  <c r="AI66" i="1"/>
  <c r="AI103" i="1"/>
  <c r="AJ110" i="1"/>
  <c r="AI119" i="1"/>
  <c r="AI147" i="1"/>
  <c r="AQ124" i="1"/>
  <c r="AS112" i="1"/>
  <c r="AM102" i="1"/>
  <c r="AL122" i="1"/>
  <c r="AI146" i="1"/>
  <c r="AP133" i="1"/>
  <c r="AQ111" i="1"/>
  <c r="AS110" i="1"/>
  <c r="AJ60" i="1"/>
  <c r="AL49" i="1"/>
  <c r="AN132" i="1"/>
  <c r="AJ143" i="1"/>
  <c r="AQ143" i="1"/>
  <c r="AM130" i="1"/>
  <c r="AR108" i="1"/>
  <c r="AJ139" i="1"/>
  <c r="AN129" i="1"/>
  <c r="AP67" i="1"/>
  <c r="AS46" i="1"/>
  <c r="AO77" i="1"/>
  <c r="AT104" i="1"/>
  <c r="AN112" i="1"/>
  <c r="AJ68" i="1"/>
  <c r="AP145" i="1"/>
  <c r="AJ147" i="1"/>
  <c r="AN136" i="1"/>
  <c r="AM124" i="1"/>
  <c r="AR102" i="1"/>
  <c r="AI145" i="1"/>
  <c r="AS147" i="1"/>
  <c r="AK136" i="1"/>
  <c r="AR124" i="1"/>
  <c r="AK112" i="1"/>
  <c r="AQ144" i="1"/>
  <c r="AO122" i="1"/>
  <c r="AT122" i="1"/>
  <c r="AT98" i="1"/>
  <c r="AK123" i="1"/>
  <c r="AR60" i="1"/>
  <c r="AM119" i="1"/>
  <c r="AO132" i="1"/>
  <c r="AI109" i="1"/>
  <c r="AS140" i="1"/>
  <c r="AS56" i="1"/>
  <c r="AI118" i="1"/>
  <c r="AT46" i="1"/>
  <c r="AR117" i="1"/>
  <c r="AN105" i="1"/>
  <c r="AN55" i="1"/>
  <c r="AI116" i="1"/>
  <c r="AO137" i="1"/>
  <c r="AR145" i="1"/>
  <c r="AQ145" i="1"/>
  <c r="AN63" i="1"/>
  <c r="AS136" i="1"/>
  <c r="AS124" i="1"/>
  <c r="AJ112" i="1"/>
  <c r="AL112" i="1"/>
  <c r="AT102" i="1"/>
  <c r="AR144" i="1"/>
  <c r="AQ122" i="1"/>
  <c r="AM122" i="1"/>
  <c r="AS131" i="1"/>
  <c r="AI131" i="1"/>
  <c r="AS101" i="1"/>
  <c r="AN146" i="1"/>
  <c r="AK133" i="1"/>
  <c r="AQ133" i="1"/>
  <c r="AM123" i="1"/>
  <c r="AK111" i="1"/>
  <c r="AI110" i="1"/>
  <c r="AP119" i="1"/>
  <c r="AQ109" i="1"/>
  <c r="AL140" i="1"/>
  <c r="AM145" i="1"/>
  <c r="AR34" i="1"/>
  <c r="AJ10" i="1"/>
  <c r="AJ11" i="1" s="1"/>
  <c r="H11" i="1" s="1"/>
  <c r="AL10" i="1"/>
  <c r="AL11" i="1" s="1"/>
  <c r="AL12" i="1" s="1"/>
  <c r="AQ10" i="1"/>
  <c r="AQ11" i="1" s="1"/>
  <c r="AQ12" i="1" s="1"/>
  <c r="AR10" i="1"/>
  <c r="AR11" i="1" s="1"/>
  <c r="P11" i="1" s="1"/>
  <c r="AN10" i="1"/>
  <c r="AN11" i="1" s="1"/>
  <c r="AN12" i="1" s="1"/>
  <c r="AP10" i="1"/>
  <c r="AP11" i="1" s="1"/>
  <c r="AP12" i="1" s="1"/>
  <c r="AS10" i="1"/>
  <c r="AS11" i="1" s="1"/>
  <c r="AS12" i="1" s="1"/>
  <c r="Q12" i="1" s="1"/>
  <c r="AT10" i="1"/>
  <c r="AO10" i="1"/>
  <c r="AO11" i="1" s="1"/>
  <c r="AO12" i="1" s="1"/>
  <c r="AK10" i="1"/>
  <c r="AK11" i="1" s="1"/>
  <c r="AK12" i="1" s="1"/>
  <c r="V10" i="1"/>
  <c r="AI11" i="1" l="1"/>
  <c r="G11" i="1" s="1"/>
  <c r="O11" i="1"/>
  <c r="M11" i="1"/>
  <c r="I11" i="1"/>
  <c r="AQ13" i="1"/>
  <c r="O13" i="1" s="1"/>
  <c r="O12" i="1"/>
  <c r="J11" i="1"/>
  <c r="AN13" i="1"/>
  <c r="L13" i="1" s="1"/>
  <c r="L12" i="1"/>
  <c r="AO13" i="1"/>
  <c r="M12" i="1"/>
  <c r="AL13" i="1"/>
  <c r="J13" i="1" s="1"/>
  <c r="J12" i="1"/>
  <c r="Q11" i="1"/>
  <c r="N11" i="1"/>
  <c r="L11" i="1"/>
  <c r="AP13" i="1"/>
  <c r="N12" i="1"/>
  <c r="K11" i="1"/>
  <c r="AK13" i="1"/>
  <c r="I13" i="1" s="1"/>
  <c r="I12" i="1"/>
  <c r="AK19" i="1"/>
  <c r="Q127" i="1"/>
  <c r="G148" i="1"/>
  <c r="K113" i="1"/>
  <c r="H148" i="1"/>
  <c r="O113" i="1"/>
  <c r="L29" i="1"/>
  <c r="M148" i="1"/>
  <c r="L134" i="1"/>
  <c r="M127" i="1"/>
  <c r="M134" i="1"/>
  <c r="H106" i="1"/>
  <c r="I120" i="1"/>
  <c r="R127" i="1"/>
  <c r="R128" i="1" s="1"/>
  <c r="M43" i="1"/>
  <c r="O127" i="1"/>
  <c r="L71" i="1"/>
  <c r="O148" i="1"/>
  <c r="G127" i="1"/>
  <c r="N134" i="1"/>
  <c r="H113" i="1"/>
  <c r="Q141" i="1"/>
  <c r="H141" i="1"/>
  <c r="H85" i="1"/>
  <c r="J57" i="1"/>
  <c r="P57" i="1"/>
  <c r="AR12" i="1"/>
  <c r="AS13" i="1"/>
  <c r="AJ12" i="1"/>
  <c r="AT11" i="1"/>
  <c r="AM13" i="1"/>
  <c r="K13" i="1" s="1"/>
  <c r="L78" i="1"/>
  <c r="Q148" i="1"/>
  <c r="J141" i="1"/>
  <c r="I134" i="1"/>
  <c r="P127" i="1"/>
  <c r="L113" i="1"/>
  <c r="P113" i="1"/>
  <c r="M92" i="1"/>
  <c r="O71" i="1"/>
  <c r="O64" i="1"/>
  <c r="H64" i="1"/>
  <c r="M57" i="1"/>
  <c r="J50" i="1"/>
  <c r="M50" i="1"/>
  <c r="Q134" i="1"/>
  <c r="Q120" i="1"/>
  <c r="I64" i="1"/>
  <c r="G36" i="1"/>
  <c r="I29" i="1"/>
  <c r="L120" i="1"/>
  <c r="Q43" i="1"/>
  <c r="Q113" i="1"/>
  <c r="O85" i="1"/>
  <c r="K36" i="1"/>
  <c r="Q92" i="1"/>
  <c r="L57" i="1"/>
  <c r="J148" i="1"/>
  <c r="M120" i="1"/>
  <c r="K106" i="1"/>
  <c r="J29" i="1"/>
  <c r="L106" i="1"/>
  <c r="N148" i="1"/>
  <c r="I141" i="1"/>
  <c r="O92" i="1"/>
  <c r="I57" i="1"/>
  <c r="J58" i="1" s="1"/>
  <c r="O50" i="1"/>
  <c r="Q64" i="1"/>
  <c r="H120" i="1"/>
  <c r="M78" i="1"/>
  <c r="M64" i="1"/>
  <c r="R113" i="1"/>
  <c r="M106" i="1"/>
  <c r="Q106" i="1"/>
  <c r="I113" i="1"/>
  <c r="N43" i="1"/>
  <c r="R64" i="1"/>
  <c r="K57" i="1"/>
  <c r="K71" i="1"/>
  <c r="Q36" i="1"/>
  <c r="H127" i="1"/>
  <c r="O78" i="1"/>
  <c r="K120" i="1"/>
  <c r="L121" i="1" s="1"/>
  <c r="G141" i="1"/>
  <c r="G22" i="1"/>
  <c r="R148" i="1"/>
  <c r="R134" i="1"/>
  <c r="R50" i="1"/>
  <c r="L64" i="1"/>
  <c r="J106" i="1"/>
  <c r="N120" i="1"/>
  <c r="J127" i="1"/>
  <c r="P78" i="1"/>
  <c r="K141" i="1"/>
  <c r="I36" i="1"/>
  <c r="O43" i="1"/>
  <c r="O134" i="1"/>
  <c r="I50" i="1"/>
  <c r="G106" i="1"/>
  <c r="K148" i="1"/>
  <c r="L141" i="1"/>
  <c r="R29" i="1"/>
  <c r="R106" i="1"/>
  <c r="J134" i="1"/>
  <c r="N50" i="1"/>
  <c r="N141" i="1"/>
  <c r="H134" i="1"/>
  <c r="M141" i="1"/>
  <c r="N106" i="1"/>
  <c r="Q50" i="1"/>
  <c r="G113" i="1"/>
  <c r="K78" i="1"/>
  <c r="P134" i="1"/>
  <c r="P141" i="1"/>
  <c r="J113" i="1"/>
  <c r="Q57" i="1"/>
  <c r="N64" i="1"/>
  <c r="N36" i="1"/>
  <c r="P43" i="1"/>
  <c r="N113" i="1"/>
  <c r="P148" i="1"/>
  <c r="L85" i="1"/>
  <c r="R71" i="1"/>
  <c r="G92" i="1"/>
  <c r="O141" i="1"/>
  <c r="R85" i="1"/>
  <c r="K92" i="1"/>
  <c r="I71" i="1"/>
  <c r="M85" i="1"/>
  <c r="P36" i="1"/>
  <c r="H71" i="1"/>
  <c r="H78" i="1"/>
  <c r="L50" i="1"/>
  <c r="N92" i="1"/>
  <c r="L43" i="1"/>
  <c r="Q85" i="1"/>
  <c r="R120" i="1"/>
  <c r="J92" i="1"/>
  <c r="G29" i="1"/>
  <c r="M36" i="1"/>
  <c r="J78" i="1"/>
  <c r="N57" i="1"/>
  <c r="J43" i="1"/>
  <c r="M29" i="1"/>
  <c r="N85" i="1"/>
  <c r="K50" i="1"/>
  <c r="O106" i="1"/>
  <c r="K127" i="1"/>
  <c r="I78" i="1"/>
  <c r="J79" i="1" s="1"/>
  <c r="L92" i="1"/>
  <c r="K134" i="1"/>
  <c r="L135" i="1" s="1"/>
  <c r="M113" i="1"/>
  <c r="I148" i="1"/>
  <c r="I106" i="1"/>
  <c r="J107" i="1" s="1"/>
  <c r="P64" i="1"/>
  <c r="P65" i="1" s="1"/>
  <c r="J71" i="1"/>
  <c r="G120" i="1"/>
  <c r="I85" i="1"/>
  <c r="P106" i="1"/>
  <c r="J120" i="1"/>
  <c r="K29" i="1"/>
  <c r="H92" i="1"/>
  <c r="H43" i="1"/>
  <c r="H57" i="1"/>
  <c r="N127" i="1"/>
  <c r="R43" i="1"/>
  <c r="G50" i="1"/>
  <c r="G134" i="1"/>
  <c r="K64" i="1"/>
  <c r="L65" i="1" s="1"/>
  <c r="P50" i="1"/>
  <c r="I127" i="1"/>
  <c r="I92" i="1"/>
  <c r="P85" i="1"/>
  <c r="P92" i="1"/>
  <c r="P120" i="1"/>
  <c r="N78" i="1"/>
  <c r="I43" i="1"/>
  <c r="J36" i="1"/>
  <c r="K43" i="1"/>
  <c r="J85" i="1"/>
  <c r="P29" i="1"/>
  <c r="N29" i="1"/>
  <c r="G43" i="1"/>
  <c r="R36" i="1"/>
  <c r="R57" i="1"/>
  <c r="M71" i="1"/>
  <c r="G57" i="1"/>
  <c r="J64" i="1"/>
  <c r="P71" i="1"/>
  <c r="L127" i="1"/>
  <c r="G85" i="1"/>
  <c r="O36" i="1"/>
  <c r="Q78" i="1"/>
  <c r="R78" i="1"/>
  <c r="O57" i="1"/>
  <c r="K85" i="1"/>
  <c r="R141" i="1"/>
  <c r="G71" i="1"/>
  <c r="L36" i="1"/>
  <c r="H36" i="1"/>
  <c r="H37" i="1" s="1"/>
  <c r="L148" i="1"/>
  <c r="H29" i="1"/>
  <c r="G64" i="1"/>
  <c r="O29" i="1"/>
  <c r="R92" i="1"/>
  <c r="Q29" i="1"/>
  <c r="O120" i="1"/>
  <c r="P22" i="1"/>
  <c r="R99" i="1"/>
  <c r="O99" i="1"/>
  <c r="N99" i="1"/>
  <c r="N22" i="1"/>
  <c r="H99" i="1"/>
  <c r="K99" i="1"/>
  <c r="Q99" i="1"/>
  <c r="J22" i="1"/>
  <c r="L22" i="1"/>
  <c r="H22" i="1"/>
  <c r="L99" i="1"/>
  <c r="G99" i="1"/>
  <c r="I99" i="1"/>
  <c r="G78" i="1"/>
  <c r="H50" i="1"/>
  <c r="Q71" i="1"/>
  <c r="N71" i="1"/>
  <c r="J99" i="1"/>
  <c r="M99" i="1"/>
  <c r="P99" i="1"/>
  <c r="J51" i="1"/>
  <c r="H107" i="1" l="1"/>
  <c r="P149" i="1"/>
  <c r="J149" i="1"/>
  <c r="J93" i="1"/>
  <c r="H30" i="1"/>
  <c r="P51" i="1"/>
  <c r="L30" i="1"/>
  <c r="H142" i="1"/>
  <c r="N135" i="1"/>
  <c r="P128" i="1"/>
  <c r="N13" i="1"/>
  <c r="AP14" i="1"/>
  <c r="N14" i="1" s="1"/>
  <c r="AL14" i="1"/>
  <c r="J14" i="1" s="1"/>
  <c r="AK14" i="1"/>
  <c r="I14" i="1" s="1"/>
  <c r="AN14" i="1"/>
  <c r="L14" i="1" s="1"/>
  <c r="H58" i="1"/>
  <c r="AQ14" i="1"/>
  <c r="O14" i="1" s="1"/>
  <c r="H149" i="1"/>
  <c r="M13" i="1"/>
  <c r="AO14" i="1"/>
  <c r="M14" i="1" s="1"/>
  <c r="AI12" i="1"/>
  <c r="G12" i="1" s="1"/>
  <c r="AM14" i="1"/>
  <c r="K14" i="1" s="1"/>
  <c r="AS14" i="1"/>
  <c r="Q14" i="1" s="1"/>
  <c r="Q13" i="1"/>
  <c r="AR13" i="1"/>
  <c r="P12" i="1"/>
  <c r="AT12" i="1"/>
  <c r="R12" i="1" s="1"/>
  <c r="R11" i="1"/>
  <c r="AJ13" i="1"/>
  <c r="H12" i="1"/>
  <c r="R142" i="1"/>
  <c r="P114" i="1"/>
  <c r="N149" i="1"/>
  <c r="J135" i="1"/>
  <c r="H128" i="1"/>
  <c r="J121" i="1"/>
  <c r="J114" i="1"/>
  <c r="L114" i="1"/>
  <c r="H86" i="1"/>
  <c r="L72" i="1"/>
  <c r="P58" i="1"/>
  <c r="N37" i="1"/>
  <c r="N142" i="1"/>
  <c r="P93" i="1"/>
  <c r="N93" i="1"/>
  <c r="N44" i="1"/>
  <c r="N128" i="1"/>
  <c r="R65" i="1"/>
  <c r="J128" i="1"/>
  <c r="N72" i="1"/>
  <c r="J37" i="1"/>
  <c r="H44" i="1"/>
  <c r="H135" i="1"/>
  <c r="R121" i="1"/>
  <c r="H114" i="1"/>
  <c r="L51" i="1"/>
  <c r="P142" i="1"/>
  <c r="L58" i="1"/>
  <c r="R135" i="1"/>
  <c r="J142" i="1"/>
  <c r="R93" i="1"/>
  <c r="L79" i="1"/>
  <c r="P72" i="1"/>
  <c r="N65" i="1"/>
  <c r="R149" i="1"/>
  <c r="L149" i="1"/>
  <c r="P135" i="1"/>
  <c r="L107" i="1"/>
  <c r="N107" i="1"/>
  <c r="H93" i="1"/>
  <c r="R79" i="1"/>
  <c r="P79" i="1"/>
  <c r="H65" i="1"/>
  <c r="N58" i="1"/>
  <c r="N51" i="1"/>
  <c r="R51" i="1"/>
  <c r="R44" i="1"/>
  <c r="J30" i="1"/>
  <c r="L142" i="1"/>
  <c r="N121" i="1"/>
  <c r="H121" i="1"/>
  <c r="R114" i="1"/>
  <c r="L86" i="1"/>
  <c r="R30" i="1"/>
  <c r="R37" i="1"/>
  <c r="L37" i="1"/>
  <c r="N79" i="1"/>
  <c r="H72" i="1"/>
  <c r="L93" i="1"/>
  <c r="R107" i="1"/>
  <c r="J65" i="1"/>
  <c r="J86" i="1"/>
  <c r="P86" i="1"/>
  <c r="R86" i="1"/>
  <c r="R58" i="1"/>
  <c r="P107" i="1"/>
  <c r="P44" i="1"/>
  <c r="N114" i="1"/>
  <c r="L128" i="1"/>
  <c r="R72" i="1"/>
  <c r="H51" i="1"/>
  <c r="H79" i="1"/>
  <c r="R100" i="1"/>
  <c r="P121" i="1"/>
  <c r="N30" i="1"/>
  <c r="J72" i="1"/>
  <c r="P30" i="1"/>
  <c r="L44" i="1"/>
  <c r="K22" i="1"/>
  <c r="L23" i="1" s="1"/>
  <c r="P37" i="1"/>
  <c r="J44" i="1"/>
  <c r="N86" i="1"/>
  <c r="H100" i="1"/>
  <c r="P100" i="1"/>
  <c r="L100" i="1"/>
  <c r="O22" i="1"/>
  <c r="P23" i="1" s="1"/>
  <c r="N100" i="1"/>
  <c r="H23" i="1"/>
  <c r="R22" i="1"/>
  <c r="M22" i="1"/>
  <c r="N23" i="1" s="1"/>
  <c r="Q22" i="1"/>
  <c r="I22" i="1"/>
  <c r="J23" i="1" s="1"/>
  <c r="J100" i="1"/>
  <c r="H13" i="1" l="1"/>
  <c r="AJ14" i="1"/>
  <c r="H14" i="1" s="1"/>
  <c r="AI13" i="1"/>
  <c r="G13" i="1" s="1"/>
  <c r="AT13" i="1"/>
  <c r="AT14" i="1" s="1"/>
  <c r="R14" i="1" s="1"/>
  <c r="AR14" i="1"/>
  <c r="P14" i="1" s="1"/>
  <c r="P13" i="1"/>
  <c r="O8" i="1"/>
  <c r="J8" i="1"/>
  <c r="R23" i="1"/>
  <c r="AI14" i="1" l="1"/>
  <c r="G14" i="1" s="1"/>
  <c r="R13" i="1"/>
  <c r="R15" i="1" s="1"/>
  <c r="J7" i="1"/>
  <c r="O9" i="1"/>
  <c r="J15" i="1"/>
  <c r="J9" i="1"/>
  <c r="O15" i="1"/>
  <c r="O7" i="1"/>
  <c r="M8" i="1" l="1"/>
  <c r="K7" i="1"/>
  <c r="N7" i="1"/>
  <c r="R8" i="1"/>
  <c r="M9" i="1"/>
  <c r="N15" i="1"/>
  <c r="N9" i="1"/>
  <c r="N8" i="1"/>
  <c r="M7" i="1"/>
  <c r="K15" i="1"/>
  <c r="M15" i="1"/>
  <c r="R7" i="1"/>
  <c r="P9" i="1"/>
  <c r="K9" i="1"/>
  <c r="Q15" i="1"/>
  <c r="R6" i="1" s="1"/>
  <c r="H15" i="1"/>
  <c r="L15" i="1"/>
  <c r="K8" i="1"/>
  <c r="R9" i="1"/>
  <c r="I7" i="1"/>
  <c r="I8" i="1"/>
  <c r="I15" i="1"/>
  <c r="J16" i="1" s="1"/>
  <c r="I9" i="1"/>
  <c r="H8" i="1" l="1"/>
  <c r="L8" i="1"/>
  <c r="L6" i="1"/>
  <c r="H7" i="1"/>
  <c r="H9" i="1"/>
  <c r="N6" i="1"/>
  <c r="L7" i="1"/>
  <c r="N16" i="1"/>
  <c r="P8" i="1"/>
  <c r="P15" i="1"/>
  <c r="P6" i="1" s="1"/>
  <c r="L9" i="1"/>
  <c r="P7" i="1"/>
  <c r="Q8" i="1"/>
  <c r="Q7" i="1"/>
  <c r="Q9" i="1"/>
  <c r="L16" i="1"/>
  <c r="J6" i="1"/>
  <c r="R16" i="1"/>
  <c r="P16" i="1" l="1"/>
  <c r="G7" i="1" l="1"/>
  <c r="G8" i="1" l="1"/>
  <c r="G15" i="1"/>
  <c r="G9" i="1"/>
  <c r="H16" i="1" l="1"/>
  <c r="H6" i="1"/>
</calcChain>
</file>

<file path=xl/sharedStrings.xml><?xml version="1.0" encoding="utf-8"?>
<sst xmlns="http://schemas.openxmlformats.org/spreadsheetml/2006/main" count="150" uniqueCount="48">
  <si>
    <t>月</t>
    <rPh sb="0" eb="1">
      <t>ツキ</t>
    </rPh>
    <phoneticPr fontId="2"/>
  </si>
  <si>
    <t>職員番号・氏名</t>
    <rPh sb="0" eb="2">
      <t>ショクイン</t>
    </rPh>
    <rPh sb="2" eb="4">
      <t>バンゴウ</t>
    </rPh>
    <rPh sb="5" eb="7">
      <t>シメイ</t>
    </rPh>
    <phoneticPr fontId="2"/>
  </si>
  <si>
    <t>児童名</t>
    <rPh sb="0" eb="2">
      <t>ジドウ</t>
    </rPh>
    <rPh sb="2" eb="3">
      <t>メイ</t>
    </rPh>
    <phoneticPr fontId="2"/>
  </si>
  <si>
    <t>西暦年</t>
    <rPh sb="0" eb="2">
      <t>セイレキ</t>
    </rPh>
    <rPh sb="2" eb="3">
      <t>ネン</t>
    </rPh>
    <phoneticPr fontId="2"/>
  </si>
  <si>
    <t>日</t>
    <rPh sb="0" eb="1">
      <t>ニチ</t>
    </rPh>
    <phoneticPr fontId="2"/>
  </si>
  <si>
    <t>月額総合計　</t>
    <rPh sb="0" eb="1">
      <t>ガツ</t>
    </rPh>
    <rPh sb="1" eb="2">
      <t>ガク</t>
    </rPh>
    <rPh sb="2" eb="3">
      <t>ソウ</t>
    </rPh>
    <rPh sb="3" eb="4">
      <t>ゴウ</t>
    </rPh>
    <rPh sb="4" eb="5">
      <t>ケイ</t>
    </rPh>
    <phoneticPr fontId="2"/>
  </si>
  <si>
    <t>支払期総合計</t>
    <rPh sb="0" eb="2">
      <t>シハライ</t>
    </rPh>
    <rPh sb="2" eb="3">
      <t>キ</t>
    </rPh>
    <rPh sb="3" eb="4">
      <t>ソウ</t>
    </rPh>
    <rPh sb="4" eb="6">
      <t>ゴウケイ</t>
    </rPh>
    <phoneticPr fontId="2"/>
  </si>
  <si>
    <t>月額合計　</t>
    <rPh sb="0" eb="1">
      <t>ガツ</t>
    </rPh>
    <rPh sb="1" eb="2">
      <t>ガク</t>
    </rPh>
    <rPh sb="2" eb="3">
      <t>ゴウ</t>
    </rPh>
    <rPh sb="3" eb="4">
      <t>ケイ</t>
    </rPh>
    <phoneticPr fontId="2"/>
  </si>
  <si>
    <t>支払期合計</t>
    <rPh sb="0" eb="2">
      <t>シハライ</t>
    </rPh>
    <rPh sb="2" eb="3">
      <t>キ</t>
    </rPh>
    <rPh sb="3" eb="5">
      <t>ゴウケイ</t>
    </rPh>
    <phoneticPr fontId="2"/>
  </si>
  <si>
    <t>西暦</t>
    <rPh sb="0" eb="2">
      <t>セイレキ</t>
    </rPh>
    <phoneticPr fontId="2"/>
  </si>
  <si>
    <t>年度</t>
    <rPh sb="0" eb="2">
      <t>ネンド</t>
    </rPh>
    <phoneticPr fontId="1"/>
  </si>
  <si>
    <t>18歳年度末</t>
    <rPh sb="2" eb="3">
      <t>サイ</t>
    </rPh>
    <rPh sb="3" eb="6">
      <t>ネンドマツ</t>
    </rPh>
    <phoneticPr fontId="1"/>
  </si>
  <si>
    <t>22歳年度末</t>
    <rPh sb="2" eb="3">
      <t>サイ</t>
    </rPh>
    <rPh sb="3" eb="6">
      <t>ネンドマツ</t>
    </rPh>
    <phoneticPr fontId="1"/>
  </si>
  <si>
    <t>月</t>
  </si>
  <si>
    <t>月</t>
    <rPh sb="0" eb="1">
      <t>ガツ</t>
    </rPh>
    <phoneticPr fontId="1"/>
  </si>
  <si>
    <t>３歳未満</t>
    <phoneticPr fontId="1"/>
  </si>
  <si>
    <t>３歳～高校終了</t>
    <phoneticPr fontId="1"/>
  </si>
  <si>
    <t>0歳～高校終了（第３子以降）</t>
    <phoneticPr fontId="1"/>
  </si>
  <si>
    <t>先月末時点の年齢判定</t>
    <rPh sb="0" eb="2">
      <t>センゲツ</t>
    </rPh>
    <rPh sb="2" eb="3">
      <t>マツ</t>
    </rPh>
    <rPh sb="3" eb="5">
      <t>ジテン</t>
    </rPh>
    <phoneticPr fontId="1"/>
  </si>
  <si>
    <t>第３子以降</t>
    <phoneticPr fontId="1"/>
  </si>
  <si>
    <t>該当</t>
    <rPh sb="0" eb="2">
      <t>ガイトウ</t>
    </rPh>
    <phoneticPr fontId="1"/>
  </si>
  <si>
    <t>2月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</si>
  <si>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</si>
  <si>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</si>
  <si>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</si>
  <si>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</si>
  <si>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</si>
  <si>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</si>
  <si>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</si>
  <si>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</si>
  <si>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</si>
  <si>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</si>
  <si>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3月</t>
  </si>
  <si>
    <t>児童手当計算　２０２４改正版</t>
    <rPh sb="0" eb="4">
      <t>ジドウテアテ</t>
    </rPh>
    <rPh sb="4" eb="6">
      <t>ケイサン</t>
    </rPh>
    <rPh sb="11" eb="13">
      <t>カイセイ</t>
    </rPh>
    <rPh sb="13" eb="14">
      <t>バン</t>
    </rPh>
    <phoneticPr fontId="1"/>
  </si>
  <si>
    <t>多子加算用カウント</t>
    <phoneticPr fontId="1"/>
  </si>
  <si>
    <t>長男</t>
    <rPh sb="0" eb="2">
      <t>チョウナン</t>
    </rPh>
    <phoneticPr fontId="2"/>
  </si>
  <si>
    <t>次男</t>
    <rPh sb="0" eb="2">
      <t>ジナン</t>
    </rPh>
    <phoneticPr fontId="2"/>
  </si>
  <si>
    <t>三男</t>
    <rPh sb="0" eb="2">
      <t>サンナン</t>
    </rPh>
    <phoneticPr fontId="2"/>
  </si>
  <si>
    <t>四男</t>
    <rPh sb="0" eb="2">
      <t>ヨンナン</t>
    </rPh>
    <phoneticPr fontId="2"/>
  </si>
  <si>
    <t>五男</t>
    <rPh sb="0" eb="1">
      <t>ゴ</t>
    </rPh>
    <rPh sb="1" eb="2">
      <t>ナン</t>
    </rPh>
    <phoneticPr fontId="1"/>
  </si>
  <si>
    <t>ｖｅｒ</t>
    <phoneticPr fontId="1"/>
  </si>
  <si>
    <t>１８歳誕生日月以降の金額を修正</t>
    <rPh sb="3" eb="6">
      <t>タンジョウビ</t>
    </rPh>
    <rPh sb="6" eb="7">
      <t>ツキ</t>
    </rPh>
    <rPh sb="7" eb="9">
      <t>イコウ</t>
    </rPh>
    <rPh sb="13" eb="15">
      <t>シュウセイ</t>
    </rPh>
    <phoneticPr fontId="1"/>
  </si>
  <si>
    <t>１８歳年度末を越えても１８歳で第３子以降であれば30,000円支給になるバグを修正</t>
    <rPh sb="39" eb="41">
      <t>シュウセイ</t>
    </rPh>
    <phoneticPr fontId="1"/>
  </si>
  <si>
    <t>4月1日生まれに対応（4月1日生まれは17歳の年度末までが支給対象＆21歳の年度末までが多子加算対象）</t>
    <rPh sb="1" eb="2">
      <t>ガツ</t>
    </rPh>
    <rPh sb="3" eb="4">
      <t>ニチ</t>
    </rPh>
    <rPh sb="4" eb="5">
      <t>ウ</t>
    </rPh>
    <rPh sb="8" eb="10">
      <t>タイオウ</t>
    </rPh>
    <rPh sb="12" eb="13">
      <t>ガツ</t>
    </rPh>
    <rPh sb="14" eb="15">
      <t>ニチ</t>
    </rPh>
    <rPh sb="15" eb="16">
      <t>ウ</t>
    </rPh>
    <rPh sb="21" eb="22">
      <t>サイ</t>
    </rPh>
    <rPh sb="23" eb="25">
      <t>ネンド</t>
    </rPh>
    <rPh sb="25" eb="26">
      <t>マツ</t>
    </rPh>
    <rPh sb="29" eb="33">
      <t>シキュウタイショウ</t>
    </rPh>
    <rPh sb="36" eb="37">
      <t>サイ</t>
    </rPh>
    <rPh sb="38" eb="41">
      <t>ネンドマツ</t>
    </rPh>
    <rPh sb="44" eb="46">
      <t>タシ</t>
    </rPh>
    <rPh sb="46" eb="48">
      <t>カサン</t>
    </rPh>
    <rPh sb="48" eb="50">
      <t>タイショウ</t>
    </rPh>
    <phoneticPr fontId="1"/>
  </si>
  <si>
    <t>IFS関数（エクセル2016以前では利用不可）をIF関数に変更</t>
    <rPh sb="3" eb="5">
      <t>カンスウ</t>
    </rPh>
    <rPh sb="14" eb="16">
      <t>イゼン</t>
    </rPh>
    <rPh sb="18" eb="22">
      <t>リヨウフカ</t>
    </rPh>
    <rPh sb="26" eb="28">
      <t>カンスウ</t>
    </rPh>
    <rPh sb="29" eb="31">
      <t>ヘンコウ</t>
    </rPh>
    <phoneticPr fontId="1"/>
  </si>
  <si>
    <t>2月29日生まれの児童について、３歳到達時の変更年月がずれる不具合を修正</t>
    <rPh sb="1" eb="2">
      <t>ガツ</t>
    </rPh>
    <rPh sb="4" eb="5">
      <t>ニチ</t>
    </rPh>
    <rPh sb="5" eb="6">
      <t>ウ</t>
    </rPh>
    <rPh sb="9" eb="11">
      <t>ジドウ</t>
    </rPh>
    <rPh sb="17" eb="18">
      <t>サイ</t>
    </rPh>
    <rPh sb="18" eb="20">
      <t>トウタツ</t>
    </rPh>
    <rPh sb="20" eb="21">
      <t>ジ</t>
    </rPh>
    <rPh sb="22" eb="24">
      <t>ヘンコウ</t>
    </rPh>
    <rPh sb="24" eb="26">
      <t>ネンゲツ</t>
    </rPh>
    <rPh sb="30" eb="33">
      <t>フグアイ</t>
    </rPh>
    <rPh sb="34" eb="36">
      <t>シュウセイ</t>
    </rPh>
    <phoneticPr fontId="1"/>
  </si>
  <si>
    <t>海部 蛙</t>
    <rPh sb="0" eb="2">
      <t>アマ</t>
    </rPh>
    <rPh sb="3" eb="4">
      <t>カエル</t>
    </rPh>
    <phoneticPr fontId="2"/>
  </si>
  <si>
    <t>２５名まで入力できるように、欄を追加</t>
    <rPh sb="2" eb="3">
      <t>メイ</t>
    </rPh>
    <rPh sb="5" eb="7">
      <t>ニュウリョク</t>
    </rPh>
    <rPh sb="14" eb="15">
      <t>ラン</t>
    </rPh>
    <rPh sb="16" eb="18">
      <t>ツイカ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</si>
</sst>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yyyy&quot;年&quot;m&quot;月&quot;d&quot;日&quot;;@"/>
    <numFmt numFmtId="177" formatCode="[$-411]ggge&quot;年&quot;m&quot;月&quot;d&quot;日&quot;;@"/>
    <numFmt numFmtId="178" formatCode="[$-411]ge\.m\.d;@"/>
  </numFmts>
  <fonts count="2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明朝"/>
      <family val="1"/>
      <charset val="128"/>
    </font>
    <font>
      <sz val="11"/>
      <name val="UD デジタル 教科書体 NK-R"/>
      <family val="1"/>
      <charset val="128"/>
    </font>
    <font>
      <b/>
      <i/>
      <sz val="16"/>
      <color indexed="37"/>
      <name val="UD デジタル 教科書体 NK-R"/>
      <family val="1"/>
      <charset val="128"/>
    </font>
    <font>
      <sz val="11"/>
      <name val="Century Gothic"/>
      <family val="2"/>
    </font>
    <font>
      <sz val="11"/>
      <color rgb="FF0000CC"/>
      <name val="UD デジタル 教科書体 NK-R"/>
      <family val="1"/>
      <charset val="128"/>
    </font>
    <font>
      <sz val="11"/>
      <color rgb="FF0000CC"/>
      <name val="Century Gothic"/>
      <family val="2"/>
    </font>
    <font>
      <i/>
      <sz val="11"/>
      <name val="Century Gothic"/>
      <family val="2"/>
    </font>
    <font>
      <b/>
      <sz val="14"/>
      <color indexed="12"/>
      <name val="UD デジタル 教科書体 NK-R"/>
      <family val="1"/>
      <charset val="128"/>
    </font>
    <font>
      <sz val="11"/>
      <name val="Century Gothic"/>
      <family val="2"/>
      <charset val="128"/>
    </font>
    <font>
      <i/>
      <sz val="10"/>
      <name val="HGS創英角ﾎﾟｯﾌﾟ体"/>
      <family val="3"/>
      <charset val="128"/>
    </font>
    <font>
      <sz val="10"/>
      <color rgb="FF0000CC"/>
      <name val="UD デジタル 教科書体 NK-R"/>
      <family val="1"/>
      <charset val="128"/>
    </font>
    <font>
      <sz val="11"/>
      <name val="ＭＳ Ｐゴシック"/>
      <family val="2"/>
      <charset val="128"/>
    </font>
    <font>
      <sz val="11"/>
      <color rgb="FF0000CC"/>
      <name val="ＭＳ Ｐゴシック"/>
      <family val="2"/>
      <charset val="128"/>
    </font>
    <font>
      <sz val="11"/>
      <color theme="0"/>
      <name val="UD デジタル 教科書体 NK-R"/>
      <family val="1"/>
      <charset val="128"/>
    </font>
    <font>
      <sz val="9"/>
      <color rgb="FF0000CC"/>
      <name val="UD デジタル 教科書体 NK-R"/>
      <family val="1"/>
      <charset val="128"/>
    </font>
    <font>
      <sz val="8"/>
      <name val="UD デジタル 教科書体 NK-R"/>
      <family val="1"/>
      <charset val="128"/>
    </font>
    <font>
      <sz val="9"/>
      <name val="UD デジタル 教科書体 NK-R"/>
      <family val="1"/>
      <charset val="128"/>
    </font>
    <font>
      <i/>
      <sz val="9"/>
      <name val="HGS創英角ﾎﾟｯﾌﾟ体"/>
      <family val="3"/>
      <charset val="128"/>
    </font>
    <font>
      <sz val="9"/>
      <color theme="1"/>
      <name val="游ゴシック"/>
      <family val="2"/>
      <charset val="128"/>
      <scheme val="minor"/>
    </font>
    <font>
      <sz val="14"/>
      <name val="UD デジタル 教科書体 NK-R"/>
      <family val="1"/>
      <charset val="128"/>
    </font>
    <font>
      <sz val="11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FFCC"/>
        <bgColor indexed="64"/>
      </patternFill>
    </fill>
  </fills>
  <borders count="66">
    <border>
      <left/>
      <right/>
      <top/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145">
    <xf numFmtId="0" fontId="0" fillId="0" borderId="0" xfId="0">
      <alignment vertical="center"/>
    </xf>
    <xf numFmtId="177" fontId="11" fillId="0" borderId="41" xfId="0" applyNumberFormat="1" applyFont="1" applyBorder="1" applyProtection="1">
      <alignment vertical="center"/>
    </xf>
    <xf numFmtId="0" fontId="12" fillId="0" borderId="42" xfId="0" applyFont="1" applyBorder="1" applyAlignment="1" applyProtection="1">
      <alignment horizontal="distributed" vertical="center" justifyLastLine="1"/>
    </xf>
    <xf numFmtId="0" fontId="12" fillId="0" borderId="43" xfId="0" applyFont="1" applyBorder="1" applyAlignment="1" applyProtection="1">
      <alignment horizontal="distributed" vertical="center" justifyLastLine="1"/>
    </xf>
    <xf numFmtId="176" fontId="11" fillId="0" borderId="41" xfId="0" applyNumberFormat="1" applyFont="1" applyBorder="1" applyProtection="1">
      <alignment vertical="center"/>
    </xf>
    <xf numFmtId="177" fontId="0" fillId="0" borderId="0" xfId="0" applyNumberFormat="1" applyAlignment="1">
      <alignment horizontal="left" vertical="center"/>
    </xf>
    <xf numFmtId="0" fontId="5" fillId="5" borderId="17" xfId="0" applyFont="1" applyFill="1" applyBorder="1" applyAlignment="1" applyProtection="1">
      <alignment horizontal="center" vertical="center"/>
      <protection locked="0"/>
    </xf>
    <xf numFmtId="0" fontId="8" fillId="5" borderId="39" xfId="0" applyFont="1" applyFill="1" applyBorder="1" applyAlignment="1" applyProtection="1">
      <alignment horizontal="center" vertical="center"/>
      <protection locked="0"/>
    </xf>
    <xf numFmtId="0" fontId="3" fillId="5" borderId="6" xfId="0" applyFont="1" applyFill="1" applyBorder="1" applyProtection="1">
      <alignment vertical="center"/>
      <protection locked="0"/>
    </xf>
    <xf numFmtId="0" fontId="8" fillId="5" borderId="6" xfId="0" applyFont="1" applyFill="1" applyBorder="1" applyProtection="1">
      <alignment vertical="center"/>
      <protection locked="0"/>
    </xf>
    <xf numFmtId="0" fontId="8" fillId="5" borderId="7" xfId="0" applyFont="1" applyFill="1" applyBorder="1" applyProtection="1">
      <alignment vertical="center"/>
      <protection locked="0"/>
    </xf>
    <xf numFmtId="0" fontId="3" fillId="5" borderId="34" xfId="0" applyFont="1" applyFill="1" applyBorder="1" applyAlignment="1" applyProtection="1">
      <alignment vertical="center"/>
      <protection locked="0"/>
    </xf>
    <xf numFmtId="0" fontId="3" fillId="5" borderId="35" xfId="0" applyFont="1" applyFill="1" applyBorder="1" applyAlignment="1" applyProtection="1">
      <alignment vertical="center"/>
      <protection locked="0"/>
    </xf>
    <xf numFmtId="0" fontId="3" fillId="5" borderId="36" xfId="0" applyFont="1" applyFill="1" applyBorder="1" applyAlignment="1" applyProtection="1">
      <alignment vertical="center"/>
      <protection locked="0"/>
    </xf>
    <xf numFmtId="0" fontId="3" fillId="5" borderId="9" xfId="0" applyFont="1" applyFill="1" applyBorder="1" applyProtection="1">
      <alignment vertical="center"/>
      <protection locked="0"/>
    </xf>
    <xf numFmtId="0" fontId="8" fillId="5" borderId="9" xfId="0" applyFont="1" applyFill="1" applyBorder="1" applyProtection="1">
      <alignment vertical="center"/>
      <protection locked="0"/>
    </xf>
    <xf numFmtId="0" fontId="8" fillId="5" borderId="10" xfId="0" applyFont="1" applyFill="1" applyBorder="1" applyProtection="1">
      <alignment vertical="center"/>
      <protection locked="0"/>
    </xf>
    <xf numFmtId="0" fontId="18" fillId="0" borderId="0" xfId="0" applyFont="1" applyProtection="1">
      <alignment vertical="center"/>
    </xf>
    <xf numFmtId="0" fontId="18" fillId="0" borderId="0" xfId="0" applyFont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3" fillId="0" borderId="0" xfId="0" applyNumberFormat="1" applyFont="1" applyProtection="1">
      <alignment vertical="center"/>
    </xf>
    <xf numFmtId="0" fontId="0" fillId="0" borderId="0" xfId="0" applyNumberFormat="1" applyProtection="1">
      <alignment vertical="center"/>
    </xf>
    <xf numFmtId="0" fontId="18" fillId="0" borderId="0" xfId="0" applyFont="1" applyBorder="1" applyProtection="1">
      <alignment vertical="center"/>
    </xf>
    <xf numFmtId="0" fontId="14" fillId="0" borderId="0" xfId="0" applyNumberFormat="1" applyFont="1" applyBorder="1" applyAlignment="1" applyProtection="1">
      <alignment vertical="center"/>
    </xf>
    <xf numFmtId="0" fontId="3" fillId="0" borderId="0" xfId="0" applyFont="1" applyBorder="1" applyProtection="1">
      <alignment vertical="center"/>
    </xf>
    <xf numFmtId="0" fontId="3" fillId="0" borderId="0" xfId="0" applyFont="1" applyAlignment="1" applyProtection="1">
      <alignment vertical="center" shrinkToFit="1"/>
    </xf>
    <xf numFmtId="0" fontId="3" fillId="0" borderId="0" xfId="0" applyNumberFormat="1" applyFont="1" applyAlignment="1" applyProtection="1">
      <alignment vertical="center" shrinkToFit="1"/>
    </xf>
    <xf numFmtId="178" fontId="15" fillId="0" borderId="0" xfId="0" applyNumberFormat="1" applyFo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22" fillId="0" borderId="0" xfId="0" applyNumberFormat="1" applyFont="1" applyProtection="1">
      <alignment vertical="center"/>
    </xf>
    <xf numFmtId="49" fontId="18" fillId="0" borderId="25" xfId="0" applyNumberFormat="1" applyFont="1" applyBorder="1" applyAlignment="1" applyProtection="1">
      <alignment horizontal="center" vertical="center" shrinkToFit="1"/>
    </xf>
    <xf numFmtId="49" fontId="18" fillId="0" borderId="26" xfId="0" applyNumberFormat="1" applyFont="1" applyBorder="1" applyAlignment="1" applyProtection="1">
      <alignment horizontal="center" vertical="center" shrinkToFit="1"/>
    </xf>
    <xf numFmtId="0" fontId="13" fillId="0" borderId="57" xfId="0" applyNumberFormat="1" applyFont="1" applyBorder="1" applyAlignment="1" applyProtection="1">
      <alignment horizontal="center" vertical="center" shrinkToFit="1"/>
    </xf>
    <xf numFmtId="0" fontId="13" fillId="0" borderId="44" xfId="0" applyNumberFormat="1" applyFont="1" applyBorder="1" applyAlignment="1" applyProtection="1">
      <alignment horizontal="center" vertical="center" shrinkToFit="1"/>
    </xf>
    <xf numFmtId="0" fontId="13" fillId="0" borderId="31" xfId="0" applyNumberFormat="1" applyFont="1" applyBorder="1" applyAlignment="1" applyProtection="1">
      <alignment horizontal="center" vertical="center" shrinkToFit="1"/>
    </xf>
    <xf numFmtId="0" fontId="0" fillId="0" borderId="65" xfId="0" applyNumberFormat="1" applyBorder="1" applyProtection="1">
      <alignment vertical="center"/>
    </xf>
    <xf numFmtId="0" fontId="18" fillId="0" borderId="58" xfId="0" applyFont="1" applyBorder="1" applyAlignment="1" applyProtection="1">
      <alignment horizontal="distributed" vertical="center" indent="2"/>
    </xf>
    <xf numFmtId="0" fontId="18" fillId="0" borderId="55" xfId="0" applyFont="1" applyBorder="1" applyAlignment="1" applyProtection="1">
      <alignment horizontal="center" vertical="center"/>
    </xf>
    <xf numFmtId="0" fontId="18" fillId="0" borderId="19" xfId="0" applyFont="1" applyBorder="1" applyAlignment="1" applyProtection="1">
      <alignment horizontal="distributed" vertical="center" indent="2"/>
    </xf>
    <xf numFmtId="0" fontId="10" fillId="0" borderId="19" xfId="0" applyNumberFormat="1" applyFont="1" applyBorder="1" applyAlignment="1" applyProtection="1">
      <alignment horizontal="right" vertical="center" shrinkToFit="1"/>
    </xf>
    <xf numFmtId="0" fontId="10" fillId="0" borderId="20" xfId="0" applyNumberFormat="1" applyFont="1" applyBorder="1" applyAlignment="1" applyProtection="1">
      <alignment horizontal="center" vertical="center" shrinkToFit="1"/>
    </xf>
    <xf numFmtId="0" fontId="18" fillId="0" borderId="59" xfId="0" applyFont="1" applyBorder="1" applyAlignment="1" applyProtection="1">
      <alignment horizontal="distributed" vertical="center" indent="2"/>
    </xf>
    <xf numFmtId="0" fontId="18" fillId="0" borderId="6" xfId="0" applyFont="1" applyBorder="1" applyAlignment="1" applyProtection="1">
      <alignment horizontal="center" vertical="center"/>
    </xf>
    <xf numFmtId="0" fontId="18" fillId="0" borderId="6" xfId="0" applyFont="1" applyBorder="1" applyAlignment="1" applyProtection="1">
      <alignment horizontal="distributed" vertical="center" indent="2"/>
    </xf>
    <xf numFmtId="3" fontId="7" fillId="0" borderId="6" xfId="0" applyNumberFormat="1" applyFont="1" applyBorder="1" applyAlignment="1" applyProtection="1">
      <alignment vertical="center" shrinkToFit="1"/>
    </xf>
    <xf numFmtId="3" fontId="7" fillId="0" borderId="22" xfId="0" applyNumberFormat="1" applyFont="1" applyBorder="1" applyAlignment="1" applyProtection="1">
      <alignment vertical="center" shrinkToFit="1"/>
    </xf>
    <xf numFmtId="0" fontId="18" fillId="0" borderId="60" xfId="0" applyFont="1" applyBorder="1" applyAlignment="1" applyProtection="1">
      <alignment horizontal="distributed" vertical="center" shrinkToFit="1"/>
    </xf>
    <xf numFmtId="177" fontId="18" fillId="0" borderId="45" xfId="0" applyNumberFormat="1" applyFont="1" applyBorder="1" applyAlignment="1" applyProtection="1">
      <alignment horizontal="center" vertical="center" shrinkToFit="1"/>
    </xf>
    <xf numFmtId="0" fontId="18" fillId="0" borderId="45" xfId="0" applyFont="1" applyBorder="1" applyAlignment="1" applyProtection="1">
      <alignment horizontal="distributed" vertical="center" shrinkToFit="1"/>
    </xf>
    <xf numFmtId="177" fontId="18" fillId="0" borderId="45" xfId="0" applyNumberFormat="1" applyFont="1" applyBorder="1" applyAlignment="1" applyProtection="1">
      <alignment horizontal="center" vertical="center"/>
    </xf>
    <xf numFmtId="0" fontId="18" fillId="0" borderId="45" xfId="0" applyFont="1" applyBorder="1" applyAlignment="1" applyProtection="1">
      <alignment horizontal="center" vertical="center" shrinkToFit="1"/>
    </xf>
    <xf numFmtId="0" fontId="18" fillId="0" borderId="21" xfId="0" applyFont="1" applyBorder="1" applyAlignment="1" applyProtection="1">
      <alignment horizontal="center" vertical="center" shrinkToFit="1"/>
    </xf>
    <xf numFmtId="0" fontId="18" fillId="0" borderId="47" xfId="0" applyFont="1" applyBorder="1" applyAlignment="1" applyProtection="1">
      <alignment horizontal="center" vertical="center" shrinkToFit="1"/>
    </xf>
    <xf numFmtId="177" fontId="19" fillId="0" borderId="61" xfId="0" applyNumberFormat="1" applyFont="1" applyBorder="1" applyProtection="1">
      <alignment vertical="center"/>
    </xf>
    <xf numFmtId="177" fontId="18" fillId="0" borderId="55" xfId="0" applyNumberFormat="1" applyFont="1" applyBorder="1" applyAlignment="1" applyProtection="1">
      <alignment horizontal="center" vertical="center"/>
    </xf>
    <xf numFmtId="177" fontId="19" fillId="0" borderId="19" xfId="0" applyNumberFormat="1" applyFont="1" applyBorder="1" applyProtection="1">
      <alignment vertical="center"/>
    </xf>
    <xf numFmtId="0" fontId="5" fillId="0" borderId="55" xfId="0" applyNumberFormat="1" applyFont="1" applyFill="1" applyBorder="1" applyProtection="1">
      <alignment vertical="center"/>
    </xf>
    <xf numFmtId="0" fontId="5" fillId="0" borderId="20" xfId="0" applyNumberFormat="1" applyFont="1" applyFill="1" applyBorder="1" applyProtection="1">
      <alignment vertical="center"/>
    </xf>
    <xf numFmtId="3" fontId="5" fillId="0" borderId="18" xfId="0" applyNumberFormat="1" applyFont="1" applyFill="1" applyBorder="1" applyProtection="1">
      <alignment vertical="center"/>
    </xf>
    <xf numFmtId="0" fontId="5" fillId="0" borderId="49" xfId="0" applyNumberFormat="1" applyFont="1" applyFill="1" applyBorder="1" applyProtection="1">
      <alignment vertical="center"/>
    </xf>
    <xf numFmtId="177" fontId="19" fillId="0" borderId="59" xfId="0" applyNumberFormat="1" applyFont="1" applyBorder="1" applyProtection="1">
      <alignment vertical="center"/>
    </xf>
    <xf numFmtId="177" fontId="19" fillId="0" borderId="6" xfId="0" applyNumberFormat="1" applyFont="1" applyBorder="1" applyProtection="1">
      <alignment vertical="center"/>
    </xf>
    <xf numFmtId="0" fontId="5" fillId="0" borderId="54" xfId="0" applyNumberFormat="1" applyFont="1" applyFill="1" applyBorder="1" applyProtection="1">
      <alignment vertical="center"/>
    </xf>
    <xf numFmtId="3" fontId="5" fillId="0" borderId="46" xfId="0" applyNumberFormat="1" applyFont="1" applyFill="1" applyBorder="1" applyProtection="1">
      <alignment vertical="center"/>
    </xf>
    <xf numFmtId="0" fontId="5" fillId="0" borderId="56" xfId="0" applyNumberFormat="1" applyFont="1" applyFill="1" applyBorder="1" applyProtection="1">
      <alignment vertical="center"/>
    </xf>
    <xf numFmtId="0" fontId="16" fillId="0" borderId="39" xfId="0" applyFont="1" applyBorder="1" applyAlignment="1" applyProtection="1">
      <alignment horizontal="distributed" vertical="center" justifyLastLine="1"/>
    </xf>
    <xf numFmtId="0" fontId="16" fillId="0" borderId="13" xfId="0" applyFont="1" applyBorder="1" applyAlignment="1" applyProtection="1">
      <alignment horizontal="center" vertical="center" justifyLastLine="1"/>
    </xf>
    <xf numFmtId="0" fontId="16" fillId="0" borderId="13" xfId="0" applyFont="1" applyBorder="1" applyAlignment="1" applyProtection="1">
      <alignment horizontal="distributed" vertical="center" justifyLastLine="1"/>
    </xf>
    <xf numFmtId="3" fontId="7" fillId="0" borderId="13" xfId="0" applyNumberFormat="1" applyFont="1" applyFill="1" applyBorder="1" applyProtection="1">
      <alignment vertical="center"/>
    </xf>
    <xf numFmtId="3" fontId="7" fillId="0" borderId="23" xfId="0" applyNumberFormat="1" applyFont="1" applyFill="1" applyBorder="1" applyProtection="1">
      <alignment vertical="center"/>
    </xf>
    <xf numFmtId="0" fontId="16" fillId="0" borderId="62" xfId="0" applyFont="1" applyBorder="1" applyAlignment="1" applyProtection="1">
      <alignment horizontal="distributed" vertical="center" justifyLastLine="1"/>
    </xf>
    <xf numFmtId="0" fontId="16" fillId="0" borderId="16" xfId="0" applyFont="1" applyBorder="1" applyAlignment="1" applyProtection="1">
      <alignment horizontal="center" vertical="center" justifyLastLine="1"/>
    </xf>
    <xf numFmtId="0" fontId="16" fillId="0" borderId="16" xfId="0" applyFont="1" applyBorder="1" applyAlignment="1" applyProtection="1">
      <alignment horizontal="distributed" vertical="center" justifyLastLine="1"/>
    </xf>
    <xf numFmtId="3" fontId="7" fillId="0" borderId="16" xfId="0" applyNumberFormat="1" applyFont="1" applyFill="1" applyBorder="1" applyProtection="1">
      <alignment vertical="center"/>
    </xf>
    <xf numFmtId="3" fontId="7" fillId="0" borderId="24" xfId="0" applyNumberFormat="1" applyFont="1" applyFill="1" applyBorder="1" applyProtection="1">
      <alignment vertical="center"/>
    </xf>
    <xf numFmtId="3" fontId="7" fillId="0" borderId="14" xfId="0" applyNumberFormat="1" applyFont="1" applyFill="1" applyBorder="1" applyProtection="1">
      <alignment vertical="center"/>
    </xf>
    <xf numFmtId="3" fontId="7" fillId="0" borderId="50" xfId="0" applyNumberFormat="1" applyFont="1" applyFill="1" applyBorder="1" applyProtection="1">
      <alignment vertical="center"/>
    </xf>
    <xf numFmtId="3" fontId="7" fillId="0" borderId="16" xfId="0" applyNumberFormat="1" applyFont="1" applyBorder="1" applyProtection="1">
      <alignment vertical="center"/>
    </xf>
    <xf numFmtId="3" fontId="7" fillId="0" borderId="24" xfId="0" applyNumberFormat="1" applyFont="1" applyBorder="1" applyProtection="1">
      <alignment vertical="center"/>
    </xf>
    <xf numFmtId="3" fontId="7" fillId="0" borderId="14" xfId="0" applyNumberFormat="1" applyFont="1" applyBorder="1" applyProtection="1">
      <alignment vertical="center"/>
    </xf>
    <xf numFmtId="3" fontId="7" fillId="0" borderId="50" xfId="0" applyNumberFormat="1" applyFont="1" applyBorder="1" applyProtection="1">
      <alignment vertical="center"/>
    </xf>
    <xf numFmtId="0" fontId="20" fillId="0" borderId="0" xfId="0" applyFont="1" applyProtection="1">
      <alignment vertical="center"/>
    </xf>
    <xf numFmtId="0" fontId="20" fillId="0" borderId="0" xfId="0" applyFont="1" applyAlignment="1" applyProtection="1">
      <alignment horizontal="center" vertical="center"/>
    </xf>
    <xf numFmtId="0" fontId="0" fillId="0" borderId="0" xfId="0" applyProtection="1">
      <alignment vertical="center"/>
    </xf>
    <xf numFmtId="0" fontId="21" fillId="0" borderId="0" xfId="0" applyFo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right" vertical="center"/>
    </xf>
    <xf numFmtId="177" fontId="18" fillId="0" borderId="0" xfId="0" applyNumberFormat="1" applyFo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right" vertical="center" wrapText="1"/>
    </xf>
    <xf numFmtId="0" fontId="3" fillId="4" borderId="0" xfId="0" applyFont="1" applyFill="1" applyProtection="1">
      <alignment vertical="center"/>
    </xf>
    <xf numFmtId="0" fontId="3" fillId="2" borderId="0" xfId="0" applyFont="1" applyFill="1" applyProtection="1">
      <alignment vertical="center"/>
    </xf>
    <xf numFmtId="0" fontId="3" fillId="3" borderId="0" xfId="0" applyFont="1" applyFill="1" applyProtection="1">
      <alignment vertical="center"/>
    </xf>
    <xf numFmtId="0" fontId="3" fillId="0" borderId="0" xfId="0" applyFont="1" applyAlignment="1" applyProtection="1">
      <alignment vertical="center"/>
    </xf>
    <xf numFmtId="0" fontId="22" fillId="0" borderId="0" xfId="0" applyFont="1" applyProtection="1">
      <alignment vertical="center"/>
    </xf>
    <xf numFmtId="49" fontId="3" fillId="0" borderId="25" xfId="0" applyNumberFormat="1" applyFont="1" applyBorder="1" applyAlignment="1" applyProtection="1">
      <alignment horizontal="center" vertical="center" shrinkToFit="1"/>
    </xf>
    <xf numFmtId="49" fontId="3" fillId="0" borderId="26" xfId="0" applyNumberFormat="1" applyFont="1" applyBorder="1" applyAlignment="1" applyProtection="1">
      <alignment horizontal="center" vertical="center" shrinkToFit="1"/>
    </xf>
    <xf numFmtId="49" fontId="3" fillId="0" borderId="27" xfId="0" applyNumberFormat="1" applyFont="1" applyBorder="1" applyAlignment="1" applyProtection="1">
      <alignment horizontal="center" vertical="center" shrinkToFit="1"/>
    </xf>
    <xf numFmtId="49" fontId="3" fillId="0" borderId="28" xfId="0" applyNumberFormat="1" applyFont="1" applyBorder="1" applyAlignment="1" applyProtection="1">
      <alignment horizontal="center" vertical="center" shrinkToFit="1"/>
    </xf>
    <xf numFmtId="0" fontId="10" fillId="0" borderId="29" xfId="0" applyNumberFormat="1" applyFont="1" applyBorder="1" applyAlignment="1" applyProtection="1">
      <alignment horizontal="right" vertical="center" shrinkToFit="1"/>
    </xf>
    <xf numFmtId="0" fontId="10" fillId="0" borderId="30" xfId="0" applyNumberFormat="1" applyFont="1" applyBorder="1" applyAlignment="1" applyProtection="1">
      <alignment horizontal="right" vertical="center" shrinkToFit="1"/>
    </xf>
    <xf numFmtId="0" fontId="10" fillId="0" borderId="53" xfId="0" applyNumberFormat="1" applyFont="1" applyBorder="1" applyAlignment="1" applyProtection="1">
      <alignment horizontal="right" vertical="center" shrinkToFit="1"/>
    </xf>
    <xf numFmtId="0" fontId="6" fillId="0" borderId="32" xfId="0" applyFont="1" applyBorder="1" applyAlignment="1" applyProtection="1">
      <alignment horizontal="distributed" vertical="center" indent="2"/>
    </xf>
    <xf numFmtId="0" fontId="3" fillId="0" borderId="1" xfId="0" applyFont="1" applyBorder="1" applyAlignment="1" applyProtection="1">
      <alignment horizontal="distributed" vertical="center" indent="2"/>
    </xf>
    <xf numFmtId="0" fontId="3" fillId="0" borderId="40" xfId="0" applyFont="1" applyBorder="1" applyAlignment="1" applyProtection="1">
      <alignment horizontal="distributed" vertical="center" indent="2"/>
    </xf>
    <xf numFmtId="3" fontId="7" fillId="0" borderId="2" xfId="0" applyNumberFormat="1" applyFont="1" applyBorder="1" applyAlignment="1" applyProtection="1">
      <alignment vertical="center" shrinkToFit="1"/>
    </xf>
    <xf numFmtId="3" fontId="7" fillId="0" borderId="19" xfId="0" applyNumberFormat="1" applyFont="1" applyBorder="1" applyAlignment="1" applyProtection="1">
      <alignment vertical="center" shrinkToFit="1"/>
    </xf>
    <xf numFmtId="3" fontId="7" fillId="0" borderId="20" xfId="0" applyNumberFormat="1" applyFont="1" applyBorder="1" applyAlignment="1" applyProtection="1">
      <alignment vertical="center" shrinkToFit="1"/>
    </xf>
    <xf numFmtId="0" fontId="6" fillId="0" borderId="33" xfId="0" applyFont="1" applyBorder="1" applyAlignment="1" applyProtection="1">
      <alignment horizontal="distributed" vertical="center" indent="2"/>
    </xf>
    <xf numFmtId="0" fontId="3" fillId="0" borderId="3" xfId="0" applyFont="1" applyBorder="1" applyAlignment="1" applyProtection="1">
      <alignment horizontal="distributed" vertical="center" indent="2"/>
    </xf>
    <xf numFmtId="0" fontId="3" fillId="0" borderId="5" xfId="0" applyFont="1" applyBorder="1" applyAlignment="1" applyProtection="1">
      <alignment horizontal="distributed" vertical="center" indent="2"/>
    </xf>
    <xf numFmtId="3" fontId="7" fillId="0" borderId="4" xfId="0" applyNumberFormat="1" applyFont="1" applyBorder="1" applyAlignment="1" applyProtection="1">
      <alignment vertical="center" shrinkToFit="1"/>
    </xf>
    <xf numFmtId="3" fontId="7" fillId="0" borderId="5" xfId="0" applyNumberFormat="1" applyFont="1" applyBorder="1" applyAlignment="1" applyProtection="1">
      <alignment vertical="center" shrinkToFit="1"/>
    </xf>
    <xf numFmtId="3" fontId="7" fillId="0" borderId="21" xfId="0" applyNumberFormat="1" applyFont="1" applyBorder="1" applyAlignment="1" applyProtection="1">
      <alignment vertical="center" shrinkToFit="1"/>
    </xf>
    <xf numFmtId="0" fontId="6" fillId="0" borderId="32" xfId="0" applyFont="1" applyBorder="1" applyAlignment="1" applyProtection="1">
      <alignment horizontal="distributed" vertical="center" indent="2"/>
    </xf>
    <xf numFmtId="0" fontId="3" fillId="0" borderId="1" xfId="0" applyFont="1" applyBorder="1" applyAlignment="1" applyProtection="1">
      <alignment horizontal="distributed" vertical="center" indent="2"/>
    </xf>
    <xf numFmtId="0" fontId="3" fillId="0" borderId="1" xfId="0" applyFont="1" applyBorder="1" applyProtection="1">
      <alignment vertical="center"/>
    </xf>
    <xf numFmtId="0" fontId="3" fillId="0" borderId="1" xfId="0" applyFont="1" applyBorder="1" applyAlignment="1" applyProtection="1">
      <alignment horizontal="right" vertical="center" indent="2"/>
    </xf>
    <xf numFmtId="3" fontId="7" fillId="0" borderId="51" xfId="0" applyNumberFormat="1" applyFont="1" applyBorder="1" applyAlignment="1" applyProtection="1">
      <alignment vertical="center" shrinkToFit="1"/>
    </xf>
    <xf numFmtId="0" fontId="6" fillId="0" borderId="48" xfId="0" applyFont="1" applyBorder="1" applyAlignment="1" applyProtection="1">
      <alignment horizontal="distributed" vertical="center" indent="2"/>
    </xf>
    <xf numFmtId="0" fontId="3" fillId="0" borderId="18" xfId="0" applyFont="1" applyBorder="1" applyAlignment="1" applyProtection="1">
      <alignment horizontal="distributed" vertical="center" indent="2"/>
    </xf>
    <xf numFmtId="0" fontId="3" fillId="0" borderId="18" xfId="0" applyFont="1" applyBorder="1" applyAlignment="1" applyProtection="1">
      <alignment vertical="center" shrinkToFit="1"/>
    </xf>
    <xf numFmtId="0" fontId="3" fillId="0" borderId="18" xfId="0" applyFont="1" applyBorder="1" applyAlignment="1" applyProtection="1">
      <alignment horizontal="right" vertical="center" indent="2"/>
    </xf>
    <xf numFmtId="3" fontId="7" fillId="0" borderId="8" xfId="0" applyNumberFormat="1" applyFont="1" applyBorder="1" applyAlignment="1" applyProtection="1">
      <alignment vertical="center" shrinkToFit="1"/>
    </xf>
    <xf numFmtId="0" fontId="17" fillId="0" borderId="33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right" vertical="center" indent="2"/>
    </xf>
    <xf numFmtId="3" fontId="7" fillId="0" borderId="45" xfId="0" applyNumberFormat="1" applyFont="1" applyBorder="1" applyAlignment="1" applyProtection="1">
      <alignment vertical="center" shrinkToFit="1"/>
    </xf>
    <xf numFmtId="0" fontId="5" fillId="0" borderId="8" xfId="0" applyNumberFormat="1" applyFont="1" applyFill="1" applyBorder="1" applyProtection="1">
      <alignment vertical="center"/>
    </xf>
    <xf numFmtId="0" fontId="5" fillId="0" borderId="52" xfId="0" applyNumberFormat="1" applyFont="1" applyFill="1" applyBorder="1" applyProtection="1">
      <alignment vertical="center"/>
    </xf>
    <xf numFmtId="0" fontId="6" fillId="0" borderId="37" xfId="0" applyFont="1" applyBorder="1" applyAlignment="1" applyProtection="1">
      <alignment horizontal="right" vertical="center"/>
    </xf>
    <xf numFmtId="0" fontId="6" fillId="0" borderId="11" xfId="0" applyFont="1" applyBorder="1" applyAlignment="1" applyProtection="1">
      <alignment horizontal="center" vertical="center"/>
    </xf>
    <xf numFmtId="0" fontId="6" fillId="0" borderId="63" xfId="0" applyFont="1" applyBorder="1" applyAlignment="1" applyProtection="1">
      <alignment horizontal="center" vertical="center"/>
    </xf>
    <xf numFmtId="3" fontId="7" fillId="0" borderId="12" xfId="0" applyNumberFormat="1" applyFont="1" applyBorder="1" applyProtection="1">
      <alignment vertical="center"/>
    </xf>
    <xf numFmtId="3" fontId="7" fillId="0" borderId="13" xfId="0" applyNumberFormat="1" applyFont="1" applyBorder="1" applyProtection="1">
      <alignment vertical="center"/>
    </xf>
    <xf numFmtId="3" fontId="7" fillId="0" borderId="23" xfId="0" applyNumberFormat="1" applyFont="1" applyBorder="1" applyProtection="1">
      <alignment vertical="center"/>
    </xf>
    <xf numFmtId="0" fontId="6" fillId="0" borderId="38" xfId="0" applyFont="1" applyBorder="1" applyAlignment="1" applyProtection="1">
      <alignment horizontal="right" vertical="center"/>
    </xf>
    <xf numFmtId="0" fontId="6" fillId="0" borderId="14" xfId="0" applyFont="1" applyBorder="1" applyAlignment="1" applyProtection="1">
      <alignment horizontal="center" vertical="center"/>
    </xf>
    <xf numFmtId="0" fontId="6" fillId="0" borderId="64" xfId="0" applyFont="1" applyBorder="1" applyAlignment="1" applyProtection="1">
      <alignment horizontal="center" vertical="center"/>
    </xf>
    <xf numFmtId="3" fontId="7" fillId="0" borderId="15" xfId="0" applyNumberFormat="1" applyFont="1" applyBorder="1" applyProtection="1">
      <alignment vertical="center"/>
    </xf>
    <xf numFmtId="0" fontId="6" fillId="0" borderId="11" xfId="0" applyFont="1" applyBorder="1" applyAlignment="1" applyProtection="1">
      <alignment horizontal="centerContinuous" vertical="center"/>
    </xf>
    <xf numFmtId="0" fontId="6" fillId="0" borderId="63" xfId="0" applyFont="1" applyBorder="1" applyAlignment="1" applyProtection="1">
      <alignment horizontal="centerContinuous" vertical="center"/>
    </xf>
    <xf numFmtId="0" fontId="6" fillId="0" borderId="14" xfId="0" applyFont="1" applyBorder="1" applyAlignment="1" applyProtection="1">
      <alignment horizontal="centerContinuous" vertical="center"/>
    </xf>
    <xf numFmtId="0" fontId="6" fillId="0" borderId="64" xfId="0" applyFont="1" applyBorder="1" applyAlignment="1" applyProtection="1">
      <alignment horizontal="centerContinuous" vertical="center"/>
    </xf>
  </cellXfs>
  <cellStyles count="1">
    <cellStyle name="標準" xfId="0" builtinId="0"/>
  </cellStyles>
  <dxfs count="30">
    <dxf>
      <fill>
        <patternFill>
          <bgColor rgb="FF66FFFF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66FFFF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66FFFF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66FFFF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66FFFF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66FFFF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66FFFF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66FFFF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66FFFF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66FFFF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colors>
    <mruColors>
      <color rgb="FFFFFFCC"/>
      <color rgb="FFFFFF00"/>
      <color rgb="FF66FFFF"/>
      <color rgb="FF00FFFF"/>
      <color rgb="FFB0E4FC"/>
      <color rgb="FFFF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560295</xdr:colOff>
      <xdr:row>5</xdr:row>
      <xdr:rowOff>224117</xdr:rowOff>
    </xdr:from>
    <xdr:to>
      <xdr:col>4</xdr:col>
      <xdr:colOff>224118</xdr:colOff>
      <xdr:row>8</xdr:row>
      <xdr:rowOff>41460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7895826D-691F-360D-AEC6-D47BF92462A2}"/>
            </a:ext>
          </a:extLst>
        </xdr:cNvPr>
        <xdr:cNvSpPr/>
      </xdr:nvSpPr>
      <xdr:spPr>
        <a:xfrm>
          <a:off x="560295" y="1479176"/>
          <a:ext cx="2218764" cy="534519"/>
        </a:xfrm>
        <a:prstGeom prst="wedgeRectCallout">
          <a:avLst>
            <a:gd name="adj1" fmla="val 19191"/>
            <a:gd name="adj2" fmla="val 63652"/>
          </a:avLst>
        </a:prstGeom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 b="1"/>
            <a:t>生年月日が早い子（年上）から順に、上から入力してください</a:t>
          </a:r>
          <a:r>
            <a:rPr kumimoji="1" lang="ja-JP" altLang="en-US" sz="1000"/>
            <a:t>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213"/>
  <sheetViews>
    <sheetView tabSelected="1" zoomScaleNormal="100" zoomScaleSheetLayoutView="55" workbookViewId="0">
      <pane xSplit="6" ySplit="9" topLeftCell="G10" activePane="bottomRight" state="frozen"/>
      <selection pane="topRight" activeCell="G1" sqref="G1"/>
      <selection pane="bottomLeft" activeCell="A10" sqref="A10"/>
      <selection pane="bottomRight" activeCell="C2" sqref="C2"/>
    </sheetView>
  </sheetViews>
  <sheetFormatPr defaultRowHeight="18.75" x14ac:dyDescent="0.4"/>
  <cols>
    <col min="1" max="1" width="10.5" style="83" bestFit="1" customWidth="1"/>
    <col min="2" max="2" width="9" style="83"/>
    <col min="3" max="3" width="7.125" style="83" customWidth="1"/>
    <col min="4" max="5" width="7" style="83" customWidth="1"/>
    <col min="6" max="6" width="15.5" style="83" customWidth="1"/>
    <col min="7" max="18" width="12.5" style="83" customWidth="1"/>
    <col min="19" max="19" width="15.25" style="81" customWidth="1"/>
    <col min="20" max="20" width="3.625" style="82" hidden="1" customWidth="1"/>
    <col min="21" max="21" width="15.25" style="81" customWidth="1"/>
    <col min="22" max="22" width="4" style="82" hidden="1" customWidth="1"/>
    <col min="23" max="34" width="3.75" style="83" hidden="1" customWidth="1"/>
    <col min="35" max="46" width="3.75" style="21" hidden="1" customWidth="1"/>
    <col min="47" max="50" width="9" style="21"/>
    <col min="51" max="16384" width="9" style="83"/>
  </cols>
  <sheetData>
    <row r="1" spans="1:50" ht="20.25" customHeight="1" thickBot="1" x14ac:dyDescent="0.45">
      <c r="A1" s="84"/>
      <c r="B1" s="84" t="s">
        <v>33</v>
      </c>
      <c r="C1" s="85"/>
      <c r="D1" s="19"/>
      <c r="E1" s="19"/>
      <c r="F1" s="19"/>
      <c r="G1" s="19"/>
      <c r="H1" s="84"/>
      <c r="I1" s="19"/>
      <c r="J1" s="19"/>
      <c r="K1" s="86"/>
      <c r="L1" s="86"/>
      <c r="M1" s="28"/>
      <c r="N1" s="28"/>
      <c r="O1" s="19"/>
      <c r="P1" s="19"/>
      <c r="Q1" s="87" t="s">
        <v>40</v>
      </c>
      <c r="R1" s="88">
        <v>45545</v>
      </c>
      <c r="S1" s="17"/>
      <c r="T1" s="18"/>
      <c r="U1" s="17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0"/>
    </row>
    <row r="2" spans="1:50" ht="20.25" thickTop="1" thickBot="1" x14ac:dyDescent="0.45">
      <c r="A2" s="89"/>
      <c r="B2" s="90" t="s">
        <v>9</v>
      </c>
      <c r="C2" s="6">
        <v>2025</v>
      </c>
      <c r="D2" s="19" t="s">
        <v>10</v>
      </c>
      <c r="E2" s="19"/>
      <c r="F2" s="19"/>
      <c r="G2" s="91" t="s">
        <v>15</v>
      </c>
      <c r="H2" s="19"/>
      <c r="I2" s="92" t="s">
        <v>16</v>
      </c>
      <c r="J2" s="25"/>
      <c r="K2" s="93" t="s">
        <v>17</v>
      </c>
      <c r="L2" s="94"/>
      <c r="M2" s="94"/>
      <c r="N2" s="19"/>
      <c r="O2" s="19"/>
      <c r="P2" s="19"/>
      <c r="Q2" s="19"/>
      <c r="R2" s="19"/>
      <c r="S2" s="17"/>
      <c r="T2" s="18"/>
      <c r="U2" s="22"/>
      <c r="V2" s="18"/>
      <c r="W2" s="23" t="s">
        <v>18</v>
      </c>
      <c r="X2" s="24"/>
      <c r="Y2" s="19"/>
      <c r="Z2" s="25"/>
      <c r="AA2" s="25"/>
      <c r="AB2" s="25"/>
      <c r="AC2" s="25"/>
      <c r="AD2" s="25"/>
      <c r="AE2" s="19"/>
      <c r="AF2" s="25"/>
      <c r="AG2" s="25"/>
      <c r="AH2" s="25"/>
      <c r="AI2" s="23" t="s">
        <v>34</v>
      </c>
      <c r="AJ2" s="26"/>
    </row>
    <row r="3" spans="1:50" s="95" customFormat="1" ht="19.5" customHeight="1" thickTop="1" thickBot="1" x14ac:dyDescent="0.45">
      <c r="A3" s="19"/>
      <c r="B3" s="19"/>
      <c r="C3" s="19"/>
      <c r="D3" s="19"/>
      <c r="E3" s="19"/>
      <c r="F3" s="19"/>
      <c r="G3" s="27">
        <f>DATE($C$2,W3,1)-1</f>
        <v>45747</v>
      </c>
      <c r="H3" s="27">
        <f t="shared" ref="H3:O3" si="0">DATE($C$2,X3,1)-1</f>
        <v>45777</v>
      </c>
      <c r="I3" s="27">
        <f t="shared" si="0"/>
        <v>45808</v>
      </c>
      <c r="J3" s="27">
        <f t="shared" si="0"/>
        <v>45838</v>
      </c>
      <c r="K3" s="27">
        <f t="shared" si="0"/>
        <v>45869</v>
      </c>
      <c r="L3" s="27">
        <f t="shared" si="0"/>
        <v>45900</v>
      </c>
      <c r="M3" s="27">
        <f t="shared" si="0"/>
        <v>45930</v>
      </c>
      <c r="N3" s="27">
        <f t="shared" si="0"/>
        <v>45961</v>
      </c>
      <c r="O3" s="27">
        <f t="shared" si="0"/>
        <v>45991</v>
      </c>
      <c r="P3" s="27">
        <f>DATE($C$2+1,AF3,1)-1</f>
        <v>46022</v>
      </c>
      <c r="Q3" s="27">
        <f>DATE($C$2+1,AG3,1)-1</f>
        <v>46053</v>
      </c>
      <c r="R3" s="27">
        <f>DATE($C$2+1,AH3,1)-1</f>
        <v>46081</v>
      </c>
      <c r="S3" s="27">
        <f>DATE($C$2+1,3,30)</f>
        <v>46111</v>
      </c>
      <c r="T3" s="18"/>
      <c r="U3" s="17"/>
      <c r="V3" s="18"/>
      <c r="W3" s="28">
        <v>4</v>
      </c>
      <c r="X3" s="28">
        <v>5</v>
      </c>
      <c r="Y3" s="28">
        <v>6</v>
      </c>
      <c r="Z3" s="28">
        <v>7</v>
      </c>
      <c r="AA3" s="28">
        <v>8</v>
      </c>
      <c r="AB3" s="28">
        <v>9</v>
      </c>
      <c r="AC3" s="28">
        <v>10</v>
      </c>
      <c r="AD3" s="28">
        <v>11</v>
      </c>
      <c r="AE3" s="28">
        <v>12</v>
      </c>
      <c r="AF3" s="28">
        <v>1</v>
      </c>
      <c r="AG3" s="28">
        <v>2</v>
      </c>
      <c r="AH3" s="28">
        <v>3</v>
      </c>
      <c r="AI3" s="28">
        <v>4</v>
      </c>
      <c r="AJ3" s="28">
        <v>5</v>
      </c>
      <c r="AK3" s="28">
        <v>6</v>
      </c>
      <c r="AL3" s="28">
        <v>7</v>
      </c>
      <c r="AM3" s="28">
        <v>8</v>
      </c>
      <c r="AN3" s="28">
        <v>9</v>
      </c>
      <c r="AO3" s="28">
        <v>10</v>
      </c>
      <c r="AP3" s="28">
        <v>11</v>
      </c>
      <c r="AQ3" s="28">
        <v>12</v>
      </c>
      <c r="AR3" s="28">
        <v>1</v>
      </c>
      <c r="AS3" s="28">
        <v>2</v>
      </c>
      <c r="AT3" s="28">
        <v>3</v>
      </c>
      <c r="AU3" s="29"/>
      <c r="AV3" s="29"/>
      <c r="AW3" s="29"/>
      <c r="AX3" s="29"/>
    </row>
    <row r="4" spans="1:50" ht="20.25" thickTop="1" thickBot="1" x14ac:dyDescent="0.45">
      <c r="A4" s="96" t="s">
        <v>1</v>
      </c>
      <c r="B4" s="97" t="s">
        <v>2</v>
      </c>
      <c r="C4" s="97" t="s">
        <v>3</v>
      </c>
      <c r="D4" s="97" t="s">
        <v>0</v>
      </c>
      <c r="E4" s="98" t="s">
        <v>4</v>
      </c>
      <c r="F4" s="99"/>
      <c r="G4" s="100" t="str">
        <f>$C$2&amp;"/4"</f>
        <v>2025/4</v>
      </c>
      <c r="H4" s="101" t="str">
        <f>$C$2&amp;"/5"</f>
        <v>2025/5</v>
      </c>
      <c r="I4" s="100" t="str">
        <f>$C$2&amp;"/6"</f>
        <v>2025/6</v>
      </c>
      <c r="J4" s="101" t="str">
        <f>$C$2&amp;"/7"</f>
        <v>2025/7</v>
      </c>
      <c r="K4" s="100" t="str">
        <f>$C$2&amp;"/8"</f>
        <v>2025/8</v>
      </c>
      <c r="L4" s="101" t="str">
        <f>$C$2&amp;"/9"</f>
        <v>2025/9</v>
      </c>
      <c r="M4" s="100" t="str">
        <f>$C$2&amp;"/10"</f>
        <v>2025/10</v>
      </c>
      <c r="N4" s="101" t="str">
        <f>$C$2&amp;"/11"</f>
        <v>2025/11</v>
      </c>
      <c r="O4" s="100" t="str">
        <f>$C$2&amp;"/12"</f>
        <v>2025/12</v>
      </c>
      <c r="P4" s="101" t="str">
        <f>$C$2+1&amp;"/1"</f>
        <v>2026/1</v>
      </c>
      <c r="Q4" s="100" t="str">
        <f>$C$2+1&amp;"/2"</f>
        <v>2026/2</v>
      </c>
      <c r="R4" s="102" t="str">
        <f>$C$2+1&amp;"/3"</f>
        <v>2026/3</v>
      </c>
      <c r="S4" s="30" t="s">
        <v>11</v>
      </c>
      <c r="T4" s="31" t="s">
        <v>20</v>
      </c>
      <c r="U4" s="31" t="s">
        <v>12</v>
      </c>
      <c r="V4" s="31" t="s">
        <v>20</v>
      </c>
      <c r="W4" s="32" t="s">
        <v>14</v>
      </c>
      <c r="X4" s="33" t="s">
        <v>14</v>
      </c>
      <c r="Y4" s="33" t="s">
        <v>13</v>
      </c>
      <c r="Z4" s="33" t="s">
        <v>13</v>
      </c>
      <c r="AA4" s="33" t="s">
        <v>13</v>
      </c>
      <c r="AB4" s="33" t="s">
        <v>13</v>
      </c>
      <c r="AC4" s="33" t="s">
        <v>13</v>
      </c>
      <c r="AD4" s="33" t="s">
        <v>13</v>
      </c>
      <c r="AE4" s="33" t="s">
        <v>13</v>
      </c>
      <c r="AF4" s="33" t="s">
        <v>13</v>
      </c>
      <c r="AG4" s="33" t="s">
        <v>13</v>
      </c>
      <c r="AH4" s="34" t="s">
        <v>13</v>
      </c>
      <c r="AI4" s="33" t="s">
        <v>14</v>
      </c>
      <c r="AJ4" s="33" t="s">
        <v>14</v>
      </c>
      <c r="AK4" s="33" t="s">
        <v>13</v>
      </c>
      <c r="AL4" s="33" t="s">
        <v>13</v>
      </c>
      <c r="AM4" s="33" t="s">
        <v>13</v>
      </c>
      <c r="AN4" s="33" t="s">
        <v>13</v>
      </c>
      <c r="AO4" s="33" t="s">
        <v>13</v>
      </c>
      <c r="AP4" s="33" t="s">
        <v>13</v>
      </c>
      <c r="AQ4" s="33" t="s">
        <v>13</v>
      </c>
      <c r="AR4" s="33" t="s">
        <v>13</v>
      </c>
      <c r="AS4" s="33" t="s">
        <v>13</v>
      </c>
      <c r="AT4" s="34" t="s">
        <v>13</v>
      </c>
      <c r="AU4" s="35"/>
    </row>
    <row r="5" spans="1:50" x14ac:dyDescent="0.4">
      <c r="A5" s="103" t="s">
        <v>5</v>
      </c>
      <c r="B5" s="104"/>
      <c r="C5" s="104"/>
      <c r="D5" s="104"/>
      <c r="E5" s="104"/>
      <c r="F5" s="105"/>
      <c r="G5" s="106">
        <f>SUM(G15,G22,G29,G36,G43,G50,G57,G64,G71,G78,G85,G92,G99,G106,G113,G120,G127,G134,G141,G148,G155,G162,G169,G176,G183,G190,G197,G204,G211)</f>
        <v>70000</v>
      </c>
      <c r="H5" s="107">
        <f t="shared" ref="H5:R5" si="1">SUM(H15,H22,H29,H36,H43,H50,H57,H64,H71,H78,H85,H92,H99,H106,H113,H120,H127,H134,H141,H148,H155,H162,H169,H176,H183,H190,H197,H204,H211)</f>
        <v>70000</v>
      </c>
      <c r="I5" s="106">
        <f t="shared" si="1"/>
        <v>70000</v>
      </c>
      <c r="J5" s="107">
        <f t="shared" si="1"/>
        <v>70000</v>
      </c>
      <c r="K5" s="106">
        <f t="shared" si="1"/>
        <v>70000</v>
      </c>
      <c r="L5" s="107">
        <f t="shared" si="1"/>
        <v>70000</v>
      </c>
      <c r="M5" s="106">
        <f t="shared" si="1"/>
        <v>70000</v>
      </c>
      <c r="N5" s="107">
        <f t="shared" si="1"/>
        <v>70000</v>
      </c>
      <c r="O5" s="106">
        <f t="shared" si="1"/>
        <v>70000</v>
      </c>
      <c r="P5" s="107">
        <f t="shared" si="1"/>
        <v>70000</v>
      </c>
      <c r="Q5" s="106">
        <f t="shared" si="1"/>
        <v>70000</v>
      </c>
      <c r="R5" s="108">
        <f t="shared" si="1"/>
        <v>70000</v>
      </c>
      <c r="S5" s="36"/>
      <c r="T5" s="37"/>
      <c r="U5" s="38"/>
      <c r="V5" s="37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40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40"/>
      <c r="AU5" s="35"/>
    </row>
    <row r="6" spans="1:50" ht="19.5" thickBot="1" x14ac:dyDescent="0.45">
      <c r="A6" s="109" t="s">
        <v>6</v>
      </c>
      <c r="B6" s="110"/>
      <c r="C6" s="110"/>
      <c r="D6" s="110"/>
      <c r="E6" s="110"/>
      <c r="F6" s="111"/>
      <c r="G6" s="112"/>
      <c r="H6" s="113">
        <f>SUM(G5,H5)</f>
        <v>140000</v>
      </c>
      <c r="I6" s="112"/>
      <c r="J6" s="113">
        <f>SUM(I5,J5)</f>
        <v>140000</v>
      </c>
      <c r="K6" s="112"/>
      <c r="L6" s="113">
        <f>SUM(K5,L5)</f>
        <v>140000</v>
      </c>
      <c r="M6" s="112"/>
      <c r="N6" s="113">
        <f>SUM(M5,N5)</f>
        <v>140000</v>
      </c>
      <c r="O6" s="112"/>
      <c r="P6" s="113">
        <f>SUM(O5,P5)</f>
        <v>140000</v>
      </c>
      <c r="Q6" s="112"/>
      <c r="R6" s="114">
        <f>SUM(Q5,R5)</f>
        <v>140000</v>
      </c>
      <c r="S6" s="41"/>
      <c r="T6" s="42"/>
      <c r="U6" s="43"/>
      <c r="V6" s="42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5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5"/>
      <c r="AU6" s="35"/>
    </row>
    <row r="7" spans="1:50" x14ac:dyDescent="0.4">
      <c r="A7" s="115"/>
      <c r="B7" s="116"/>
      <c r="C7" s="117"/>
      <c r="D7" s="117"/>
      <c r="E7" s="118"/>
      <c r="F7" s="118" t="s">
        <v>15</v>
      </c>
      <c r="G7" s="119">
        <f t="shared" ref="G7:R7" si="2">COUNTIF(G17:G21,15000)+COUNTIF(G24:G28,15000)+COUNTIF(G31:G35,15000)+COUNTIF(G38:G42,15000)+COUNTIF(G45:G49,15000)+COUNTIF(G52:G56,15000)+COUNTIF(G59:G63,15000)+COUNTIF(G66:G70,15000)+COUNTIF(G73:G77,15000)+COUNTIF(G80:G84,15000)+COUNTIF(G87:G91,15000)+COUNTIF(G94:G98,15000)+COUNTIF(G101:G105,15000)+COUNTIF(G108:G112,15000)+COUNTIF(G115:G119,15000)+COUNTIF(G122:G126,15000)+COUNTIF(G129:G133,15000)+COUNTIF(G136:G140,15000)+COUNTIF(G143:G147,15000)+COUNTIF(G10:G14,15000)</f>
        <v>0</v>
      </c>
      <c r="H7" s="107">
        <f t="shared" si="2"/>
        <v>0</v>
      </c>
      <c r="I7" s="119">
        <f t="shared" si="2"/>
        <v>0</v>
      </c>
      <c r="J7" s="107">
        <f t="shared" si="2"/>
        <v>0</v>
      </c>
      <c r="K7" s="119">
        <f t="shared" si="2"/>
        <v>0</v>
      </c>
      <c r="L7" s="107">
        <f t="shared" si="2"/>
        <v>0</v>
      </c>
      <c r="M7" s="119">
        <f t="shared" si="2"/>
        <v>0</v>
      </c>
      <c r="N7" s="107">
        <f t="shared" si="2"/>
        <v>0</v>
      </c>
      <c r="O7" s="119">
        <f t="shared" si="2"/>
        <v>0</v>
      </c>
      <c r="P7" s="107">
        <f t="shared" si="2"/>
        <v>0</v>
      </c>
      <c r="Q7" s="119">
        <f t="shared" si="2"/>
        <v>0</v>
      </c>
      <c r="R7" s="108">
        <f t="shared" si="2"/>
        <v>0</v>
      </c>
      <c r="S7" s="41"/>
      <c r="T7" s="42"/>
      <c r="U7" s="43"/>
      <c r="V7" s="42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5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5"/>
      <c r="AU7" s="35"/>
    </row>
    <row r="8" spans="1:50" x14ac:dyDescent="0.4">
      <c r="A8" s="120"/>
      <c r="B8" s="121"/>
      <c r="C8" s="122"/>
      <c r="D8" s="122"/>
      <c r="E8" s="123"/>
      <c r="F8" s="123" t="s">
        <v>16</v>
      </c>
      <c r="G8" s="124">
        <f t="shared" ref="G8:R8" si="3">COUNTIF(G17:G21,10000)+COUNTIF(G24:G28,10000)+COUNTIF(G31:G35,10000)+COUNTIF(G38:G42,10000)+COUNTIF(G45:G49,10000)+COUNTIF(G52:G56,10000)+COUNTIF(G59:G63,10000)+COUNTIF(G66:G70,10000)+COUNTIF(G73:G77,10000)+COUNTIF(G80:G84,10000)+COUNTIF(G87:G91,10000)+COUNTIF(G94:G98,10000)+COUNTIF(G101:G105,10000)+COUNTIF(G108:G112,10000)+COUNTIF(G115:G119,10000)+COUNTIF(G122:G126,10000)+COUNTIF(G129:G133,10000)+COUNTIF(G136:G140,10000)+COUNTIF(G143:G147,10000)+COUNTIF(G10:G14,10000)</f>
        <v>1</v>
      </c>
      <c r="H8" s="44">
        <f t="shared" si="3"/>
        <v>1</v>
      </c>
      <c r="I8" s="124">
        <f t="shared" si="3"/>
        <v>1</v>
      </c>
      <c r="J8" s="44">
        <f t="shared" si="3"/>
        <v>1</v>
      </c>
      <c r="K8" s="124">
        <f t="shared" si="3"/>
        <v>1</v>
      </c>
      <c r="L8" s="44">
        <f t="shared" si="3"/>
        <v>1</v>
      </c>
      <c r="M8" s="124">
        <f t="shared" si="3"/>
        <v>1</v>
      </c>
      <c r="N8" s="44">
        <f t="shared" si="3"/>
        <v>1</v>
      </c>
      <c r="O8" s="124">
        <f t="shared" si="3"/>
        <v>1</v>
      </c>
      <c r="P8" s="44">
        <f t="shared" si="3"/>
        <v>1</v>
      </c>
      <c r="Q8" s="124">
        <f t="shared" si="3"/>
        <v>1</v>
      </c>
      <c r="R8" s="45">
        <f t="shared" si="3"/>
        <v>1</v>
      </c>
      <c r="S8" s="41"/>
      <c r="T8" s="42"/>
      <c r="U8" s="43"/>
      <c r="V8" s="42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5"/>
      <c r="AI8" s="44"/>
      <c r="AJ8" s="44"/>
      <c r="AK8" s="44"/>
      <c r="AL8" s="44"/>
      <c r="AM8" s="44"/>
      <c r="AN8" s="44"/>
      <c r="AO8" s="44"/>
      <c r="AP8" s="44"/>
      <c r="AQ8" s="44"/>
      <c r="AR8" s="44"/>
      <c r="AS8" s="44"/>
      <c r="AT8" s="45"/>
      <c r="AU8" s="35"/>
    </row>
    <row r="9" spans="1:50" ht="19.5" thickBot="1" x14ac:dyDescent="0.45">
      <c r="A9" s="125" t="s">
        <v>1</v>
      </c>
      <c r="B9" s="126" t="s">
        <v>2</v>
      </c>
      <c r="C9" s="126" t="s">
        <v>3</v>
      </c>
      <c r="D9" s="126" t="s">
        <v>0</v>
      </c>
      <c r="E9" s="126" t="s">
        <v>4</v>
      </c>
      <c r="F9" s="127" t="s">
        <v>19</v>
      </c>
      <c r="G9" s="112">
        <f t="shared" ref="G9:R9" si="4">COUNTIF(G17:G21,30000)+COUNTIF(G24:G28,30000)+COUNTIF(G31:G35,30000)+COUNTIF(G38:G42,30000)+COUNTIF(G45:G49,30000)+COUNTIF(G52:G56,30000)+COUNTIF(G59:G63,30000)+COUNTIF(G66:G70,30000)+COUNTIF(G73:G77,30000)+COUNTIF(G80:G84,30000)+COUNTIF(G87:G91,30000)+COUNTIF(G94:G98,30000)+COUNTIF(G101:G105,30000)+COUNTIF(G108:G112,30000)+COUNTIF(G115:G119,30000)+COUNTIF(G122:G126,30000)+COUNTIF(G129:G133,30000)+COUNTIF(G136:G140,30000)+COUNTIF(G143:G147,30000)+COUNTIF(G10:G14,30000)</f>
        <v>2</v>
      </c>
      <c r="H9" s="128">
        <f t="shared" si="4"/>
        <v>2</v>
      </c>
      <c r="I9" s="112">
        <f t="shared" si="4"/>
        <v>2</v>
      </c>
      <c r="J9" s="128">
        <f t="shared" si="4"/>
        <v>2</v>
      </c>
      <c r="K9" s="112">
        <f t="shared" si="4"/>
        <v>2</v>
      </c>
      <c r="L9" s="128">
        <f t="shared" si="4"/>
        <v>2</v>
      </c>
      <c r="M9" s="112">
        <f t="shared" si="4"/>
        <v>2</v>
      </c>
      <c r="N9" s="128">
        <f t="shared" si="4"/>
        <v>2</v>
      </c>
      <c r="O9" s="112">
        <f t="shared" si="4"/>
        <v>2</v>
      </c>
      <c r="P9" s="128">
        <f t="shared" si="4"/>
        <v>2</v>
      </c>
      <c r="Q9" s="112">
        <f t="shared" si="4"/>
        <v>2</v>
      </c>
      <c r="R9" s="114">
        <f t="shared" si="4"/>
        <v>2</v>
      </c>
      <c r="S9" s="46" t="s">
        <v>11</v>
      </c>
      <c r="T9" s="47" t="s">
        <v>20</v>
      </c>
      <c r="U9" s="48" t="s">
        <v>12</v>
      </c>
      <c r="V9" s="49" t="s">
        <v>20</v>
      </c>
      <c r="W9" s="50" t="s">
        <v>22</v>
      </c>
      <c r="X9" s="50" t="s">
        <v>23</v>
      </c>
      <c r="Y9" s="50" t="s">
        <v>24</v>
      </c>
      <c r="Z9" s="50" t="s">
        <v>25</v>
      </c>
      <c r="AA9" s="50" t="s">
        <v>26</v>
      </c>
      <c r="AB9" s="50" t="s">
        <v>27</v>
      </c>
      <c r="AC9" s="50" t="s">
        <v>28</v>
      </c>
      <c r="AD9" s="50" t="s">
        <v>29</v>
      </c>
      <c r="AE9" s="50" t="s">
        <v>30</v>
      </c>
      <c r="AF9" s="50" t="s">
        <v>31</v>
      </c>
      <c r="AG9" s="50" t="s">
        <v>21</v>
      </c>
      <c r="AH9" s="51" t="s">
        <v>32</v>
      </c>
      <c r="AI9" s="52" t="s">
        <v>22</v>
      </c>
      <c r="AJ9" s="52" t="s">
        <v>23</v>
      </c>
      <c r="AK9" s="52" t="s">
        <v>24</v>
      </c>
      <c r="AL9" s="52" t="s">
        <v>25</v>
      </c>
      <c r="AM9" s="52" t="s">
        <v>26</v>
      </c>
      <c r="AN9" s="52" t="s">
        <v>27</v>
      </c>
      <c r="AO9" s="52" t="s">
        <v>28</v>
      </c>
      <c r="AP9" s="52" t="s">
        <v>29</v>
      </c>
      <c r="AQ9" s="52" t="s">
        <v>30</v>
      </c>
      <c r="AR9" s="52" t="s">
        <v>31</v>
      </c>
      <c r="AS9" s="52" t="s">
        <v>21</v>
      </c>
      <c r="AT9" s="51" t="s">
        <v>32</v>
      </c>
      <c r="AU9" s="35"/>
    </row>
    <row r="10" spans="1:50" ht="18" customHeight="1" x14ac:dyDescent="0.4">
      <c r="A10" s="7">
        <v>1500000</v>
      </c>
      <c r="B10" s="8" t="s">
        <v>35</v>
      </c>
      <c r="C10" s="9">
        <v>2001</v>
      </c>
      <c r="D10" s="9">
        <v>4</v>
      </c>
      <c r="E10" s="10">
        <v>2</v>
      </c>
      <c r="F10" s="1">
        <f>IFERROR(DATE(C10,D10,E10),"")</f>
        <v>36983</v>
      </c>
      <c r="G10" s="129">
        <f>IFERROR(
    IF(W10&gt;18, 0,
        IF(AND(W10=18, $T10=""), 0,
            IF(AND(W10=17, $T10=""), 0,
                IF(AI10&gt;2, 30000,
                    IF(W10&lt;3, 15000, 10000)
                )
            )
        )
    ),
"")</f>
        <v>0</v>
      </c>
      <c r="H10" s="130">
        <f t="shared" ref="H10:R10" si="5">IFERROR(
    IF(X10&gt;18, 0,
        IF(AND(X10=18, $T10=""), 0,
            IF(AJ10&gt;2, 30000,
                IF(X10&lt;3, 15000, 10000)
            )
        )
    ),
"")</f>
        <v>0</v>
      </c>
      <c r="I10" s="129">
        <f t="shared" si="5"/>
        <v>0</v>
      </c>
      <c r="J10" s="130">
        <f t="shared" si="5"/>
        <v>0</v>
      </c>
      <c r="K10" s="129">
        <f t="shared" si="5"/>
        <v>0</v>
      </c>
      <c r="L10" s="130">
        <f t="shared" si="5"/>
        <v>0</v>
      </c>
      <c r="M10" s="129">
        <f t="shared" si="5"/>
        <v>0</v>
      </c>
      <c r="N10" s="130">
        <f t="shared" si="5"/>
        <v>0</v>
      </c>
      <c r="O10" s="129">
        <f t="shared" si="5"/>
        <v>0</v>
      </c>
      <c r="P10" s="130">
        <f t="shared" si="5"/>
        <v>0</v>
      </c>
      <c r="Q10" s="129">
        <f t="shared" si="5"/>
        <v>0</v>
      </c>
      <c r="R10" s="130">
        <f t="shared" si="5"/>
        <v>0</v>
      </c>
      <c r="S10" s="53">
        <f>IFERROR(DATE(YEAR($F10)+18+(TEXT($F10,"mm/dd")&gt;"04/01"),3,31),"")</f>
        <v>43921</v>
      </c>
      <c r="T10" s="54" t="str">
        <f>IF(S10=DATE($C$2+1,3,31),"〇","")</f>
        <v/>
      </c>
      <c r="U10" s="55">
        <f>IFERROR(DATE(YEAR($F10)+22+(TEXT($F10,"mm/dd")&gt;"04/01"),3,31),"")</f>
        <v>45382</v>
      </c>
      <c r="V10" s="54" t="str">
        <f>IF(U10=DATE($C$2+1,3,31),"〇","")</f>
        <v/>
      </c>
      <c r="W10" s="56">
        <f>IFERROR(DATEDIF($F10,G$3,"Y"),"")</f>
        <v>23</v>
      </c>
      <c r="X10" s="56">
        <f t="shared" ref="X10:AG11" si="6">IFERROR(DATEDIF($F10,H$3,"Y"),"")</f>
        <v>24</v>
      </c>
      <c r="Y10" s="56">
        <f t="shared" si="6"/>
        <v>24</v>
      </c>
      <c r="Z10" s="56">
        <f t="shared" si="6"/>
        <v>24</v>
      </c>
      <c r="AA10" s="56">
        <f t="shared" si="6"/>
        <v>24</v>
      </c>
      <c r="AB10" s="56">
        <f t="shared" si="6"/>
        <v>24</v>
      </c>
      <c r="AC10" s="56">
        <f t="shared" si="6"/>
        <v>24</v>
      </c>
      <c r="AD10" s="56">
        <f t="shared" si="6"/>
        <v>24</v>
      </c>
      <c r="AE10" s="56">
        <f t="shared" si="6"/>
        <v>24</v>
      </c>
      <c r="AF10" s="56">
        <f t="shared" si="6"/>
        <v>24</v>
      </c>
      <c r="AG10" s="56">
        <f t="shared" si="6"/>
        <v>24</v>
      </c>
      <c r="AH10" s="57">
        <f>IFERROR(IF(AND(MONTH(F10)=2,DAY(F10)=29),DATEDIF($F10,R$3+1,"Y"),DATEDIF($F10,R$3,"Y")),"")</f>
        <v>24</v>
      </c>
      <c r="AI10" s="58">
        <f t="shared" ref="AI10:AT11" si="7">IF(W10="","",COUNTIF($U10,"&gt;"&amp;$S$3)+COUNTIF(AI9,"&gt;0"))</f>
        <v>0</v>
      </c>
      <c r="AJ10" s="58">
        <f t="shared" si="7"/>
        <v>0</v>
      </c>
      <c r="AK10" s="58">
        <f t="shared" si="7"/>
        <v>0</v>
      </c>
      <c r="AL10" s="58">
        <f t="shared" si="7"/>
        <v>0</v>
      </c>
      <c r="AM10" s="58">
        <f t="shared" si="7"/>
        <v>0</v>
      </c>
      <c r="AN10" s="58">
        <f t="shared" si="7"/>
        <v>0</v>
      </c>
      <c r="AO10" s="58">
        <f t="shared" si="7"/>
        <v>0</v>
      </c>
      <c r="AP10" s="58">
        <f t="shared" si="7"/>
        <v>0</v>
      </c>
      <c r="AQ10" s="58">
        <f t="shared" si="7"/>
        <v>0</v>
      </c>
      <c r="AR10" s="58">
        <f t="shared" si="7"/>
        <v>0</v>
      </c>
      <c r="AS10" s="58">
        <f t="shared" si="7"/>
        <v>0</v>
      </c>
      <c r="AT10" s="59">
        <f t="shared" si="7"/>
        <v>0</v>
      </c>
      <c r="AU10" s="35"/>
    </row>
    <row r="11" spans="1:50" ht="18" customHeight="1" x14ac:dyDescent="0.4">
      <c r="A11" s="11" t="s">
        <v>46</v>
      </c>
      <c r="B11" s="8" t="s">
        <v>36</v>
      </c>
      <c r="C11" s="9">
        <v>2004</v>
      </c>
      <c r="D11" s="9">
        <v>4</v>
      </c>
      <c r="E11" s="10">
        <v>2</v>
      </c>
      <c r="F11" s="1">
        <f>IFERROR(DATE(C11,D11,E11),"")</f>
        <v>38079</v>
      </c>
      <c r="G11" s="129">
        <f t="shared" ref="G11:G14" si="8">IFERROR(
    IF(W11&gt;18, 0,
        IF(AND(W11=18, $T11=""), 0,
            IF(AND(W11=17, $T11=""), 0,
                IF(AI11&gt;2, 30000,
                    IF(W11&lt;3, 15000, 10000)
                )
            )
        )
    ),
"")</f>
        <v>0</v>
      </c>
      <c r="H11" s="130">
        <f t="shared" ref="H11:J14" si="9">IFERROR(
    IF(X11&gt;18, 0,
        IF(AND(X11=18, $T11=""), 0,
            IF(AJ11&gt;2, 30000,
                IF(X11&lt;3, 15000, 10000)
            )
        )
    ),
"")</f>
        <v>0</v>
      </c>
      <c r="I11" s="129">
        <f t="shared" si="9"/>
        <v>0</v>
      </c>
      <c r="J11" s="130">
        <f t="shared" si="9"/>
        <v>0</v>
      </c>
      <c r="K11" s="129">
        <f t="shared" ref="K11:K14" si="10">IFERROR(
    IF(AA11&gt;18, 0,
        IF(AND(AA11=18, $T11=""), 0,
            IF(AM11&gt;2, 30000,
                IF(AA11&lt;3, 15000, 10000)
            )
        )
    ),
"")</f>
        <v>0</v>
      </c>
      <c r="L11" s="130">
        <f t="shared" ref="L11:L14" si="11">IFERROR(
    IF(AB11&gt;18, 0,
        IF(AND(AB11=18, $T11=""), 0,
            IF(AN11&gt;2, 30000,
                IF(AB11&lt;3, 15000, 10000)
            )
        )
    ),
"")</f>
        <v>0</v>
      </c>
      <c r="M11" s="129">
        <f t="shared" ref="M11:M14" si="12">IFERROR(
    IF(AC11&gt;18, 0,
        IF(AND(AC11=18, $T11=""), 0,
            IF(AO11&gt;2, 30000,
                IF(AC11&lt;3, 15000, 10000)
            )
        )
    ),
"")</f>
        <v>0</v>
      </c>
      <c r="N11" s="130">
        <f t="shared" ref="N11:N14" si="13">IFERROR(
    IF(AD11&gt;18, 0,
        IF(AND(AD11=18, $T11=""), 0,
            IF(AP11&gt;2, 30000,
                IF(AD11&lt;3, 15000, 10000)
            )
        )
    ),
"")</f>
        <v>0</v>
      </c>
      <c r="O11" s="129">
        <f t="shared" ref="O11:O14" si="14">IFERROR(
    IF(AE11&gt;18, 0,
        IF(AND(AE11=18, $T11=""), 0,
            IF(AQ11&gt;2, 30000,
                IF(AE11&lt;3, 15000, 10000)
            )
        )
    ),
"")</f>
        <v>0</v>
      </c>
      <c r="P11" s="130">
        <f t="shared" ref="P11:P14" si="15">IFERROR(
    IF(AF11&gt;18, 0,
        IF(AND(AF11=18, $T11=""), 0,
            IF(AR11&gt;2, 30000,
                IF(AF11&lt;3, 15000, 10000)
            )
        )
    ),
"")</f>
        <v>0</v>
      </c>
      <c r="Q11" s="129">
        <f t="shared" ref="Q11:Q14" si="16">IFERROR(
    IF(AG11&gt;18, 0,
        IF(AND(AG11=18, $T11=""), 0,
            IF(AS11&gt;2, 30000,
                IF(AG11&lt;3, 15000, 10000)
            )
        )
    ),
"")</f>
        <v>0</v>
      </c>
      <c r="R11" s="130">
        <f t="shared" ref="R11:R14" si="17">IFERROR(
    IF(AH11&gt;18, 0,
        IF(AND(AH11=18, $T11=""), 0,
            IF(AT11&gt;2, 30000,
                IF(AH11&lt;3, 15000, 10000)
            )
        )
    ),
"")</f>
        <v>0</v>
      </c>
      <c r="S11" s="60">
        <f>IFERROR(DATE(YEAR($F11)+18+(TEXT($F11,"mm/dd")&gt;"04/01"),3,31),"")</f>
        <v>45016</v>
      </c>
      <c r="T11" s="54" t="str">
        <f>IF(S11=DATE($C$2+1,3,31),"〇","")</f>
        <v/>
      </c>
      <c r="U11" s="61">
        <f>IFERROR(DATE(YEAR($F11)+22+(TEXT($F11,"mm/dd")&gt;"04/01"),3,31),"")</f>
        <v>46477</v>
      </c>
      <c r="V11" s="54" t="str">
        <f>IF(U11=DATE($C$2+1,3,31),"〇","")</f>
        <v/>
      </c>
      <c r="W11" s="56">
        <f>IFERROR(DATEDIF($F11,G$3,"Y"),"")</f>
        <v>20</v>
      </c>
      <c r="X11" s="56">
        <f t="shared" si="6"/>
        <v>21</v>
      </c>
      <c r="Y11" s="56">
        <f t="shared" si="6"/>
        <v>21</v>
      </c>
      <c r="Z11" s="56">
        <f t="shared" si="6"/>
        <v>21</v>
      </c>
      <c r="AA11" s="56">
        <f t="shared" si="6"/>
        <v>21</v>
      </c>
      <c r="AB11" s="56">
        <f t="shared" si="6"/>
        <v>21</v>
      </c>
      <c r="AC11" s="56">
        <f t="shared" si="6"/>
        <v>21</v>
      </c>
      <c r="AD11" s="56">
        <f t="shared" si="6"/>
        <v>21</v>
      </c>
      <c r="AE11" s="56">
        <f t="shared" si="6"/>
        <v>21</v>
      </c>
      <c r="AF11" s="56">
        <f t="shared" si="6"/>
        <v>21</v>
      </c>
      <c r="AG11" s="56">
        <f t="shared" si="6"/>
        <v>21</v>
      </c>
      <c r="AH11" s="62">
        <f t="shared" ref="AH11:AH14" si="18">IFERROR(IF(AND(MONTH(F11)=2,DAY(F11)=29),DATEDIF($F11,R$3+1,"Y"),DATEDIF($F11,R$3,"Y")),"")</f>
        <v>21</v>
      </c>
      <c r="AI11" s="58">
        <f t="shared" si="7"/>
        <v>1</v>
      </c>
      <c r="AJ11" s="58">
        <f t="shared" si="7"/>
        <v>1</v>
      </c>
      <c r="AK11" s="58">
        <f t="shared" si="7"/>
        <v>1</v>
      </c>
      <c r="AL11" s="58">
        <f t="shared" si="7"/>
        <v>1</v>
      </c>
      <c r="AM11" s="58">
        <f t="shared" si="7"/>
        <v>1</v>
      </c>
      <c r="AN11" s="58">
        <f t="shared" si="7"/>
        <v>1</v>
      </c>
      <c r="AO11" s="58">
        <f t="shared" si="7"/>
        <v>1</v>
      </c>
      <c r="AP11" s="58">
        <f t="shared" si="7"/>
        <v>1</v>
      </c>
      <c r="AQ11" s="58">
        <f t="shared" si="7"/>
        <v>1</v>
      </c>
      <c r="AR11" s="58">
        <f t="shared" si="7"/>
        <v>1</v>
      </c>
      <c r="AS11" s="58">
        <f t="shared" si="7"/>
        <v>1</v>
      </c>
      <c r="AT11" s="63">
        <f t="shared" si="7"/>
        <v>1</v>
      </c>
      <c r="AU11" s="35"/>
    </row>
    <row r="12" spans="1:50" ht="18" customHeight="1" x14ac:dyDescent="0.4">
      <c r="A12" s="12"/>
      <c r="B12" s="8" t="s">
        <v>37</v>
      </c>
      <c r="C12" s="9">
        <v>2012</v>
      </c>
      <c r="D12" s="9">
        <v>8</v>
      </c>
      <c r="E12" s="10">
        <v>8</v>
      </c>
      <c r="F12" s="1">
        <f>IFERROR(DATE(C12,D12,E12),"")</f>
        <v>41129</v>
      </c>
      <c r="G12" s="129">
        <f t="shared" si="8"/>
        <v>10000</v>
      </c>
      <c r="H12" s="130">
        <f t="shared" si="9"/>
        <v>10000</v>
      </c>
      <c r="I12" s="129">
        <f t="shared" si="9"/>
        <v>10000</v>
      </c>
      <c r="J12" s="130">
        <f t="shared" si="9"/>
        <v>10000</v>
      </c>
      <c r="K12" s="129">
        <f t="shared" si="10"/>
        <v>10000</v>
      </c>
      <c r="L12" s="130">
        <f t="shared" si="11"/>
        <v>10000</v>
      </c>
      <c r="M12" s="129">
        <f t="shared" si="12"/>
        <v>10000</v>
      </c>
      <c r="N12" s="130">
        <f t="shared" si="13"/>
        <v>10000</v>
      </c>
      <c r="O12" s="129">
        <f t="shared" si="14"/>
        <v>10000</v>
      </c>
      <c r="P12" s="130">
        <f t="shared" si="15"/>
        <v>10000</v>
      </c>
      <c r="Q12" s="129">
        <f t="shared" si="16"/>
        <v>10000</v>
      </c>
      <c r="R12" s="130">
        <f>IFERROR(
    IF(AH12&gt;18, 0,
        IF(AND(AH12=18, $T12=""), 0,
            IF(AT12&gt;2, 30000,
                IF(AH12&lt;3, 15000, 10000)
            )
        )
    ),
"")</f>
        <v>10000</v>
      </c>
      <c r="S12" s="60">
        <f t="shared" ref="S12" si="19">IFERROR(DATE(YEAR($F12)+18+(TEXT($F12,"mm/dd")&gt;"04/01"),3,31),"")</f>
        <v>47938</v>
      </c>
      <c r="T12" s="54" t="str">
        <f>IF(S12=DATE($C$2+1,3,31),"〇","")</f>
        <v/>
      </c>
      <c r="U12" s="61">
        <f t="shared" ref="U12:U14" si="20">IFERROR(DATE(YEAR($F12)+22+(TEXT($F12,"mm/dd")&gt;"04/01"),3,31),"")</f>
        <v>49399</v>
      </c>
      <c r="V12" s="54" t="str">
        <f>IF(U12=DATE($C$2+1,3,31),"〇","")</f>
        <v/>
      </c>
      <c r="W12" s="56">
        <f>IFERROR(DATEDIF($F12,G$3,"Y"),"")</f>
        <v>12</v>
      </c>
      <c r="X12" s="56">
        <f t="shared" ref="X12:X13" si="21">IFERROR(DATEDIF($F12,H$3,"Y"),"")</f>
        <v>12</v>
      </c>
      <c r="Y12" s="56">
        <f>IFERROR(DATEDIF($F12,I$3,"Y"),"")</f>
        <v>12</v>
      </c>
      <c r="Z12" s="56">
        <f t="shared" ref="Z12:Z14" si="22">IFERROR(DATEDIF($F12,J$3,"Y"),"")</f>
        <v>12</v>
      </c>
      <c r="AA12" s="56">
        <f t="shared" ref="AA12:AA14" si="23">IFERROR(DATEDIF($F12,K$3,"Y"),"")</f>
        <v>12</v>
      </c>
      <c r="AB12" s="56">
        <f t="shared" ref="AB12:AB14" si="24">IFERROR(DATEDIF($F12,L$3,"Y"),"")</f>
        <v>13</v>
      </c>
      <c r="AC12" s="56">
        <f t="shared" ref="AC12:AC14" si="25">IFERROR(DATEDIF($F12,M$3,"Y"),"")</f>
        <v>13</v>
      </c>
      <c r="AD12" s="56">
        <f t="shared" ref="AD12:AD14" si="26">IFERROR(DATEDIF($F12,N$3,"Y"),"")</f>
        <v>13</v>
      </c>
      <c r="AE12" s="56">
        <f t="shared" ref="AE12:AE14" si="27">IFERROR(DATEDIF($F12,O$3,"Y"),"")</f>
        <v>13</v>
      </c>
      <c r="AF12" s="56">
        <f t="shared" ref="AF12:AF14" si="28">IFERROR(DATEDIF($F12,P$3,"Y"),"")</f>
        <v>13</v>
      </c>
      <c r="AG12" s="56">
        <f t="shared" ref="AG12:AG14" si="29">IFERROR(DATEDIF($F12,Q$3,"Y"),"")</f>
        <v>13</v>
      </c>
      <c r="AH12" s="62">
        <f t="shared" si="18"/>
        <v>13</v>
      </c>
      <c r="AI12" s="58">
        <f t="shared" ref="AI12:AT12" si="30">IF(W12="","",COUNTIF($U12,"&gt;"&amp;$S$3)+COUNTIF(AI10:AI11,"&gt;0"))</f>
        <v>2</v>
      </c>
      <c r="AJ12" s="58">
        <f t="shared" si="30"/>
        <v>2</v>
      </c>
      <c r="AK12" s="58">
        <f t="shared" si="30"/>
        <v>2</v>
      </c>
      <c r="AL12" s="58">
        <f t="shared" si="30"/>
        <v>2</v>
      </c>
      <c r="AM12" s="58">
        <f t="shared" si="30"/>
        <v>2</v>
      </c>
      <c r="AN12" s="58">
        <f t="shared" si="30"/>
        <v>2</v>
      </c>
      <c r="AO12" s="58">
        <f t="shared" si="30"/>
        <v>2</v>
      </c>
      <c r="AP12" s="58">
        <f t="shared" si="30"/>
        <v>2</v>
      </c>
      <c r="AQ12" s="58">
        <f t="shared" si="30"/>
        <v>2</v>
      </c>
      <c r="AR12" s="58">
        <f t="shared" si="30"/>
        <v>2</v>
      </c>
      <c r="AS12" s="58">
        <f t="shared" si="30"/>
        <v>2</v>
      </c>
      <c r="AT12" s="63">
        <f t="shared" si="30"/>
        <v>2</v>
      </c>
      <c r="AU12" s="35"/>
    </row>
    <row r="13" spans="1:50" ht="18" customHeight="1" x14ac:dyDescent="0.4">
      <c r="A13" s="12"/>
      <c r="B13" s="8" t="s">
        <v>38</v>
      </c>
      <c r="C13" s="9">
        <v>2014</v>
      </c>
      <c r="D13" s="9">
        <v>10</v>
      </c>
      <c r="E13" s="10">
        <v>25</v>
      </c>
      <c r="F13" s="1">
        <f>IFERROR(DATE(C13,D13,E13),"")</f>
        <v>41937</v>
      </c>
      <c r="G13" s="129">
        <f t="shared" si="8"/>
        <v>30000</v>
      </c>
      <c r="H13" s="130">
        <f t="shared" si="9"/>
        <v>30000</v>
      </c>
      <c r="I13" s="129">
        <f t="shared" si="9"/>
        <v>30000</v>
      </c>
      <c r="J13" s="130">
        <f t="shared" si="9"/>
        <v>30000</v>
      </c>
      <c r="K13" s="129">
        <f t="shared" si="10"/>
        <v>30000</v>
      </c>
      <c r="L13" s="130">
        <f t="shared" si="11"/>
        <v>30000</v>
      </c>
      <c r="M13" s="129">
        <f t="shared" si="12"/>
        <v>30000</v>
      </c>
      <c r="N13" s="130">
        <f t="shared" si="13"/>
        <v>30000</v>
      </c>
      <c r="O13" s="129">
        <f t="shared" si="14"/>
        <v>30000</v>
      </c>
      <c r="P13" s="130">
        <f t="shared" si="15"/>
        <v>30000</v>
      </c>
      <c r="Q13" s="129">
        <f t="shared" si="16"/>
        <v>30000</v>
      </c>
      <c r="R13" s="130">
        <f t="shared" si="17"/>
        <v>30000</v>
      </c>
      <c r="S13" s="60">
        <f>IFERROR(DATE(YEAR($F13)+18+(TEXT($F13,"mm/dd")&gt;"04/01"),3,31),"")</f>
        <v>48669</v>
      </c>
      <c r="T13" s="54" t="str">
        <f>IF(S13=DATE($C$2+1,3,31),"〇","")</f>
        <v/>
      </c>
      <c r="U13" s="61">
        <f t="shared" si="20"/>
        <v>50130</v>
      </c>
      <c r="V13" s="54" t="str">
        <f>IF(U13=DATE($C$2+1,3,31),"〇","")</f>
        <v/>
      </c>
      <c r="W13" s="56">
        <f t="shared" ref="W13" si="31">IFERROR(DATEDIF($F13,G$3,"Y"),"")</f>
        <v>10</v>
      </c>
      <c r="X13" s="56">
        <f t="shared" si="21"/>
        <v>10</v>
      </c>
      <c r="Y13" s="56">
        <f t="shared" ref="Y13:Y14" si="32">IFERROR(DATEDIF($F13,I$3,"Y"),"")</f>
        <v>10</v>
      </c>
      <c r="Z13" s="56">
        <f t="shared" si="22"/>
        <v>10</v>
      </c>
      <c r="AA13" s="56">
        <f t="shared" si="23"/>
        <v>10</v>
      </c>
      <c r="AB13" s="56">
        <f t="shared" si="24"/>
        <v>10</v>
      </c>
      <c r="AC13" s="56">
        <f t="shared" si="25"/>
        <v>10</v>
      </c>
      <c r="AD13" s="56">
        <f t="shared" si="26"/>
        <v>11</v>
      </c>
      <c r="AE13" s="56">
        <f t="shared" si="27"/>
        <v>11</v>
      </c>
      <c r="AF13" s="56">
        <f t="shared" si="28"/>
        <v>11</v>
      </c>
      <c r="AG13" s="56">
        <f t="shared" si="29"/>
        <v>11</v>
      </c>
      <c r="AH13" s="62">
        <f t="shared" si="18"/>
        <v>11</v>
      </c>
      <c r="AI13" s="58">
        <f t="shared" ref="AI13:AT13" si="33">IF(W13="","",COUNTIF($U13,"&gt;"&amp;$S$3)+COUNTIF(AI10:AI12,"&gt;0"))</f>
        <v>3</v>
      </c>
      <c r="AJ13" s="58">
        <f t="shared" si="33"/>
        <v>3</v>
      </c>
      <c r="AK13" s="58">
        <f t="shared" si="33"/>
        <v>3</v>
      </c>
      <c r="AL13" s="58">
        <f t="shared" si="33"/>
        <v>3</v>
      </c>
      <c r="AM13" s="58">
        <f t="shared" si="33"/>
        <v>3</v>
      </c>
      <c r="AN13" s="58">
        <f t="shared" si="33"/>
        <v>3</v>
      </c>
      <c r="AO13" s="58">
        <f t="shared" si="33"/>
        <v>3</v>
      </c>
      <c r="AP13" s="58">
        <f t="shared" si="33"/>
        <v>3</v>
      </c>
      <c r="AQ13" s="58">
        <f t="shared" si="33"/>
        <v>3</v>
      </c>
      <c r="AR13" s="58">
        <f t="shared" si="33"/>
        <v>3</v>
      </c>
      <c r="AS13" s="58">
        <f t="shared" si="33"/>
        <v>3</v>
      </c>
      <c r="AT13" s="63">
        <f t="shared" si="33"/>
        <v>3</v>
      </c>
      <c r="AU13" s="35"/>
    </row>
    <row r="14" spans="1:50" ht="18" customHeight="1" x14ac:dyDescent="0.4">
      <c r="A14" s="13"/>
      <c r="B14" s="14" t="s">
        <v>39</v>
      </c>
      <c r="C14" s="15">
        <v>2016</v>
      </c>
      <c r="D14" s="15">
        <v>2</v>
      </c>
      <c r="E14" s="16">
        <v>29</v>
      </c>
      <c r="F14" s="1">
        <f>IFERROR(DATE(C14,D14,E14),"")</f>
        <v>42429</v>
      </c>
      <c r="G14" s="129">
        <f t="shared" si="8"/>
        <v>30000</v>
      </c>
      <c r="H14" s="130">
        <f t="shared" si="9"/>
        <v>30000</v>
      </c>
      <c r="I14" s="129">
        <f t="shared" si="9"/>
        <v>30000</v>
      </c>
      <c r="J14" s="130">
        <f t="shared" si="9"/>
        <v>30000</v>
      </c>
      <c r="K14" s="129">
        <f t="shared" si="10"/>
        <v>30000</v>
      </c>
      <c r="L14" s="130">
        <f t="shared" si="11"/>
        <v>30000</v>
      </c>
      <c r="M14" s="129">
        <f t="shared" si="12"/>
        <v>30000</v>
      </c>
      <c r="N14" s="130">
        <f t="shared" si="13"/>
        <v>30000</v>
      </c>
      <c r="O14" s="129">
        <f t="shared" si="14"/>
        <v>30000</v>
      </c>
      <c r="P14" s="130">
        <f t="shared" si="15"/>
        <v>30000</v>
      </c>
      <c r="Q14" s="129">
        <f t="shared" si="16"/>
        <v>30000</v>
      </c>
      <c r="R14" s="130">
        <f t="shared" si="17"/>
        <v>30000</v>
      </c>
      <c r="S14" s="60">
        <f>IFERROR(DATE(YEAR($F14)+18+(TEXT($F14,"mm/dd")&gt;"04/01"),3,31),"")</f>
        <v>49034</v>
      </c>
      <c r="T14" s="54" t="str">
        <f>IF(S14=DATE($C$2+1,3,31),"〇","")</f>
        <v/>
      </c>
      <c r="U14" s="61">
        <f t="shared" si="20"/>
        <v>50495</v>
      </c>
      <c r="V14" s="54" t="str">
        <f>IF(U14=DATE($C$2+1,3,31),"〇","")</f>
        <v/>
      </c>
      <c r="W14" s="56">
        <f>IFERROR(DATEDIF($F14,G$3,"Y"),"")</f>
        <v>9</v>
      </c>
      <c r="X14" s="56">
        <f>IFERROR(DATEDIF($F14,H$3,"Y"),"")</f>
        <v>9</v>
      </c>
      <c r="Y14" s="56">
        <f t="shared" si="32"/>
        <v>9</v>
      </c>
      <c r="Z14" s="56">
        <f t="shared" si="22"/>
        <v>9</v>
      </c>
      <c r="AA14" s="56">
        <f t="shared" si="23"/>
        <v>9</v>
      </c>
      <c r="AB14" s="56">
        <f t="shared" si="24"/>
        <v>9</v>
      </c>
      <c r="AC14" s="56">
        <f t="shared" si="25"/>
        <v>9</v>
      </c>
      <c r="AD14" s="56">
        <f t="shared" si="26"/>
        <v>9</v>
      </c>
      <c r="AE14" s="56">
        <f t="shared" si="27"/>
        <v>9</v>
      </c>
      <c r="AF14" s="56">
        <f t="shared" si="28"/>
        <v>9</v>
      </c>
      <c r="AG14" s="56">
        <f t="shared" si="29"/>
        <v>9</v>
      </c>
      <c r="AH14" s="64">
        <f t="shared" si="18"/>
        <v>10</v>
      </c>
      <c r="AI14" s="58">
        <f t="shared" ref="AI14:AT14" si="34">IF(W14="","",COUNTIF($U14,"&gt;"&amp;$S$3)+COUNTIF(AI10:AI13,"&gt;0"))</f>
        <v>4</v>
      </c>
      <c r="AJ14" s="58">
        <f t="shared" si="34"/>
        <v>4</v>
      </c>
      <c r="AK14" s="58">
        <f t="shared" si="34"/>
        <v>4</v>
      </c>
      <c r="AL14" s="58">
        <f t="shared" si="34"/>
        <v>4</v>
      </c>
      <c r="AM14" s="58">
        <f t="shared" si="34"/>
        <v>4</v>
      </c>
      <c r="AN14" s="58">
        <f t="shared" si="34"/>
        <v>4</v>
      </c>
      <c r="AO14" s="58">
        <f t="shared" si="34"/>
        <v>4</v>
      </c>
      <c r="AP14" s="58">
        <f t="shared" si="34"/>
        <v>4</v>
      </c>
      <c r="AQ14" s="58">
        <f t="shared" si="34"/>
        <v>4</v>
      </c>
      <c r="AR14" s="58">
        <f t="shared" si="34"/>
        <v>4</v>
      </c>
      <c r="AS14" s="58">
        <f t="shared" si="34"/>
        <v>4</v>
      </c>
      <c r="AT14" s="63">
        <f t="shared" si="34"/>
        <v>4</v>
      </c>
      <c r="AU14" s="35"/>
    </row>
    <row r="15" spans="1:50" ht="18" customHeight="1" x14ac:dyDescent="0.4">
      <c r="A15" s="131"/>
      <c r="B15" s="132"/>
      <c r="C15" s="132"/>
      <c r="D15" s="132" t="s">
        <v>7</v>
      </c>
      <c r="E15" s="133"/>
      <c r="F15" s="2"/>
      <c r="G15" s="134">
        <f>SUM(G10:G14)</f>
        <v>70000</v>
      </c>
      <c r="H15" s="135">
        <f t="shared" ref="H15" si="35">SUM(H10:H14)</f>
        <v>70000</v>
      </c>
      <c r="I15" s="134">
        <f>SUM(I10:I14)</f>
        <v>70000</v>
      </c>
      <c r="J15" s="135">
        <f t="shared" ref="J15" si="36">SUM(J10:J14)</f>
        <v>70000</v>
      </c>
      <c r="K15" s="134">
        <f>SUM(K10:K14)</f>
        <v>70000</v>
      </c>
      <c r="L15" s="135">
        <f t="shared" ref="L15" si="37">SUM(L10:L14)</f>
        <v>70000</v>
      </c>
      <c r="M15" s="134">
        <f>SUM(M10:M14)</f>
        <v>70000</v>
      </c>
      <c r="N15" s="135">
        <f t="shared" ref="N15" si="38">SUM(N10:N14)</f>
        <v>70000</v>
      </c>
      <c r="O15" s="134">
        <f>SUM(O10:O14)</f>
        <v>70000</v>
      </c>
      <c r="P15" s="135">
        <f t="shared" ref="P15" si="39">SUM(P10:P14)</f>
        <v>70000</v>
      </c>
      <c r="Q15" s="134">
        <f>SUM(Q10:Q14)</f>
        <v>70000</v>
      </c>
      <c r="R15" s="136">
        <f t="shared" ref="R15" si="40">SUM(R10:R14)</f>
        <v>70000</v>
      </c>
      <c r="S15" s="65"/>
      <c r="T15" s="66"/>
      <c r="U15" s="67"/>
      <c r="V15" s="66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9"/>
      <c r="AI15" s="68"/>
      <c r="AJ15" s="68"/>
      <c r="AK15" s="68"/>
      <c r="AL15" s="68"/>
      <c r="AM15" s="68"/>
      <c r="AN15" s="68"/>
      <c r="AO15" s="68"/>
      <c r="AP15" s="68"/>
      <c r="AQ15" s="68"/>
      <c r="AR15" s="68"/>
      <c r="AS15" s="68"/>
      <c r="AT15" s="69"/>
      <c r="AU15" s="35"/>
    </row>
    <row r="16" spans="1:50" ht="18" customHeight="1" thickBot="1" x14ac:dyDescent="0.45">
      <c r="A16" s="137"/>
      <c r="B16" s="138"/>
      <c r="C16" s="138"/>
      <c r="D16" s="138" t="s">
        <v>8</v>
      </c>
      <c r="E16" s="139"/>
      <c r="F16" s="3"/>
      <c r="G16" s="140"/>
      <c r="H16" s="77">
        <f>SUM(G15,H15)</f>
        <v>140000</v>
      </c>
      <c r="I16" s="140"/>
      <c r="J16" s="77">
        <f>SUM(I15,J15)</f>
        <v>140000</v>
      </c>
      <c r="K16" s="140"/>
      <c r="L16" s="77">
        <f>SUM(K15,L15)</f>
        <v>140000</v>
      </c>
      <c r="M16" s="140"/>
      <c r="N16" s="77">
        <f>SUM(M15,N15)</f>
        <v>140000</v>
      </c>
      <c r="O16" s="140"/>
      <c r="P16" s="77">
        <f>SUM(O15,P15)</f>
        <v>140000</v>
      </c>
      <c r="Q16" s="140"/>
      <c r="R16" s="78">
        <f>SUM(Q15,R15)</f>
        <v>140000</v>
      </c>
      <c r="S16" s="70"/>
      <c r="T16" s="71"/>
      <c r="U16" s="72"/>
      <c r="V16" s="71"/>
      <c r="W16" s="73"/>
      <c r="X16" s="73"/>
      <c r="Y16" s="73"/>
      <c r="Z16" s="73"/>
      <c r="AA16" s="73"/>
      <c r="AB16" s="73"/>
      <c r="AC16" s="73"/>
      <c r="AD16" s="73"/>
      <c r="AE16" s="73"/>
      <c r="AF16" s="73"/>
      <c r="AG16" s="73"/>
      <c r="AH16" s="74"/>
      <c r="AI16" s="75"/>
      <c r="AJ16" s="75"/>
      <c r="AK16" s="75"/>
      <c r="AL16" s="75"/>
      <c r="AM16" s="75"/>
      <c r="AN16" s="75"/>
      <c r="AO16" s="75"/>
      <c r="AP16" s="75"/>
      <c r="AQ16" s="75"/>
      <c r="AR16" s="75"/>
      <c r="AS16" s="75"/>
      <c r="AT16" s="76"/>
      <c r="AU16" s="35"/>
    </row>
    <row r="17" spans="1:47" ht="18" customHeight="1" thickTop="1" x14ac:dyDescent="0.4">
      <c r="A17" s="7"/>
      <c r="B17" s="8"/>
      <c r="C17" s="9"/>
      <c r="D17" s="9"/>
      <c r="E17" s="10"/>
      <c r="F17" s="1" t="str">
        <f>IFERROR(DATE(C17,D17,E17),"")</f>
        <v/>
      </c>
      <c r="G17" s="129">
        <f>IFERROR(
    IF(W17&gt;18, 0,
        IF(AND(W17=18, $T17=""), 0,
            IF(AND(W17=17, $T17=""), 0,
                IF(AI17&gt;2, 30000,
                    IF(W17&lt;3, 15000, 10000)
                )
            )
        )
    ),
"")</f>
        <v>0</v>
      </c>
      <c r="H17" s="130">
        <f t="shared" ref="H17:R17" si="41">IFERROR(
    IF(X17&gt;18, 0,
        IF(AND(X17=18, $T17=""), 0,
            IF(AJ17&gt;2, 30000,
                IF(X17&lt;3, 15000, 10000)
            )
        )
    ),
"")</f>
        <v>0</v>
      </c>
      <c r="I17" s="129">
        <f t="shared" si="41"/>
        <v>0</v>
      </c>
      <c r="J17" s="130">
        <f t="shared" si="41"/>
        <v>0</v>
      </c>
      <c r="K17" s="129">
        <f t="shared" si="41"/>
        <v>0</v>
      </c>
      <c r="L17" s="130">
        <f t="shared" si="41"/>
        <v>0</v>
      </c>
      <c r="M17" s="129">
        <f t="shared" si="41"/>
        <v>0</v>
      </c>
      <c r="N17" s="130">
        <f t="shared" si="41"/>
        <v>0</v>
      </c>
      <c r="O17" s="129">
        <f t="shared" si="41"/>
        <v>0</v>
      </c>
      <c r="P17" s="130">
        <f t="shared" si="41"/>
        <v>0</v>
      </c>
      <c r="Q17" s="129">
        <f t="shared" si="41"/>
        <v>0</v>
      </c>
      <c r="R17" s="130">
        <f t="shared" si="41"/>
        <v>0</v>
      </c>
      <c r="S17" s="53" t="str">
        <f>IFERROR(DATE(YEAR($F17)+18+(TEXT($F17,"mm/dd")&gt;"04/01"),3,31),"")</f>
        <v/>
      </c>
      <c r="T17" s="54" t="str">
        <f>IF(S17=DATE($C$2+1,3,31),"〇","")</f>
        <v/>
      </c>
      <c r="U17" s="55" t="str">
        <f>IFERROR(DATE(YEAR($F17)+22+(TEXT($F17,"mm/dd")&gt;"04/01"),3,31),"")</f>
        <v/>
      </c>
      <c r="V17" s="54" t="str">
        <f>IF(U17=DATE($C$2+1,3,31),"〇","")</f>
        <v/>
      </c>
      <c r="W17" s="56" t="str">
        <f>IFERROR(DATEDIF($F17,G$3,"Y"),"")</f>
        <v/>
      </c>
      <c r="X17" s="56" t="str">
        <f t="shared" ref="X17:X21" si="42">IFERROR(DATEDIF($F17,H$3,"Y"),"")</f>
        <v/>
      </c>
      <c r="Y17" s="56" t="str">
        <f t="shared" ref="Y17:Y21" si="43">IFERROR(DATEDIF($F17,I$3,"Y"),"")</f>
        <v/>
      </c>
      <c r="Z17" s="56" t="str">
        <f t="shared" ref="Z17:Z21" si="44">IFERROR(DATEDIF($F17,J$3,"Y"),"")</f>
        <v/>
      </c>
      <c r="AA17" s="56" t="str">
        <f t="shared" ref="AA17:AA21" si="45">IFERROR(DATEDIF($F17,K$3,"Y"),"")</f>
        <v/>
      </c>
      <c r="AB17" s="56" t="str">
        <f t="shared" ref="AB17:AB21" si="46">IFERROR(DATEDIF($F17,L$3,"Y"),"")</f>
        <v/>
      </c>
      <c r="AC17" s="56" t="str">
        <f t="shared" ref="AC17:AC21" si="47">IFERROR(DATEDIF($F17,M$3,"Y"),"")</f>
        <v/>
      </c>
      <c r="AD17" s="56" t="str">
        <f t="shared" ref="AD17:AD21" si="48">IFERROR(DATEDIF($F17,N$3,"Y"),"")</f>
        <v/>
      </c>
      <c r="AE17" s="56" t="str">
        <f t="shared" ref="AE17:AE21" si="49">IFERROR(DATEDIF($F17,O$3,"Y"),"")</f>
        <v/>
      </c>
      <c r="AF17" s="56" t="str">
        <f t="shared" ref="AF17:AF21" si="50">IFERROR(DATEDIF($F17,P$3,"Y"),"")</f>
        <v/>
      </c>
      <c r="AG17" s="56" t="str">
        <f t="shared" ref="AG17:AG21" si="51">IFERROR(DATEDIF($F17,Q$3,"Y"),"")</f>
        <v/>
      </c>
      <c r="AH17" s="57" t="str">
        <f t="shared" ref="AH17:AH21" si="52">IFERROR(IF(AND(MONTH(F17)=2,DAY(F17)=29),DATEDIF($F17,R$3+1,"Y"),DATEDIF($F17,R$3,"Y")),"")</f>
        <v/>
      </c>
      <c r="AI17" s="58" t="str">
        <f t="shared" ref="AI17:AT18" si="53">IF(W17="","",COUNTIF($U17,"&gt;"&amp;$S$3)+COUNTIF(AI16,"&gt;0"))</f>
        <v/>
      </c>
      <c r="AJ17" s="58" t="str">
        <f t="shared" si="53"/>
        <v/>
      </c>
      <c r="AK17" s="58" t="str">
        <f t="shared" si="53"/>
        <v/>
      </c>
      <c r="AL17" s="58" t="str">
        <f t="shared" si="53"/>
        <v/>
      </c>
      <c r="AM17" s="58" t="str">
        <f t="shared" si="53"/>
        <v/>
      </c>
      <c r="AN17" s="58" t="str">
        <f t="shared" si="53"/>
        <v/>
      </c>
      <c r="AO17" s="58" t="str">
        <f t="shared" si="53"/>
        <v/>
      </c>
      <c r="AP17" s="58" t="str">
        <f t="shared" si="53"/>
        <v/>
      </c>
      <c r="AQ17" s="58" t="str">
        <f t="shared" si="53"/>
        <v/>
      </c>
      <c r="AR17" s="58" t="str">
        <f t="shared" si="53"/>
        <v/>
      </c>
      <c r="AS17" s="58" t="str">
        <f t="shared" si="53"/>
        <v/>
      </c>
      <c r="AT17" s="59" t="str">
        <f t="shared" si="53"/>
        <v/>
      </c>
      <c r="AU17" s="35"/>
    </row>
    <row r="18" spans="1:47" ht="18" customHeight="1" x14ac:dyDescent="0.4">
      <c r="A18" s="11"/>
      <c r="B18" s="8"/>
      <c r="C18" s="9"/>
      <c r="D18" s="9"/>
      <c r="E18" s="10"/>
      <c r="F18" s="1" t="str">
        <f>IFERROR(DATE(C18,D18,E18),"")</f>
        <v/>
      </c>
      <c r="G18" s="129">
        <f t="shared" ref="G18:G21" si="54">IFERROR(
    IF(W18&gt;18, 0,
        IF(AND(W18=18, $T18=""), 0,
            IF(AND(W18=17, $T18=""), 0,
                IF(AI18&gt;2, 30000,
                    IF(W18&lt;3, 15000, 10000)
                )
            )
        )
    ),
"")</f>
        <v>0</v>
      </c>
      <c r="H18" s="130">
        <f t="shared" ref="H18:H21" si="55">IFERROR(
    IF(X18&gt;18, 0,
        IF(AND(X18=18, $T18=""), 0,
            IF(AJ18&gt;2, 30000,
                IF(X18&lt;3, 15000, 10000)
            )
        )
    ),
"")</f>
        <v>0</v>
      </c>
      <c r="I18" s="129">
        <f t="shared" ref="I18:I21" si="56">IFERROR(
    IF(Y18&gt;18, 0,
        IF(AND(Y18=18, $T18=""), 0,
            IF(AK18&gt;2, 30000,
                IF(Y18&lt;3, 15000, 10000)
            )
        )
    ),
"")</f>
        <v>0</v>
      </c>
      <c r="J18" s="130">
        <f t="shared" ref="J18:J21" si="57">IFERROR(
    IF(Z18&gt;18, 0,
        IF(AND(Z18=18, $T18=""), 0,
            IF(AL18&gt;2, 30000,
                IF(Z18&lt;3, 15000, 10000)
            )
        )
    ),
"")</f>
        <v>0</v>
      </c>
      <c r="K18" s="129">
        <f t="shared" ref="K18:K21" si="58">IFERROR(
    IF(AA18&gt;18, 0,
        IF(AND(AA18=18, $T18=""), 0,
            IF(AM18&gt;2, 30000,
                IF(AA18&lt;3, 15000, 10000)
            )
        )
    ),
"")</f>
        <v>0</v>
      </c>
      <c r="L18" s="130">
        <f t="shared" ref="L18:L21" si="59">IFERROR(
    IF(AB18&gt;18, 0,
        IF(AND(AB18=18, $T18=""), 0,
            IF(AN18&gt;2, 30000,
                IF(AB18&lt;3, 15000, 10000)
            )
        )
    ),
"")</f>
        <v>0</v>
      </c>
      <c r="M18" s="129">
        <f t="shared" ref="M18:M21" si="60">IFERROR(
    IF(AC18&gt;18, 0,
        IF(AND(AC18=18, $T18=""), 0,
            IF(AO18&gt;2, 30000,
                IF(AC18&lt;3, 15000, 10000)
            )
        )
    ),
"")</f>
        <v>0</v>
      </c>
      <c r="N18" s="130">
        <f t="shared" ref="N18:N21" si="61">IFERROR(
    IF(AD18&gt;18, 0,
        IF(AND(AD18=18, $T18=""), 0,
            IF(AP18&gt;2, 30000,
                IF(AD18&lt;3, 15000, 10000)
            )
        )
    ),
"")</f>
        <v>0</v>
      </c>
      <c r="O18" s="129">
        <f t="shared" ref="O18:O21" si="62">IFERROR(
    IF(AE18&gt;18, 0,
        IF(AND(AE18=18, $T18=""), 0,
            IF(AQ18&gt;2, 30000,
                IF(AE18&lt;3, 15000, 10000)
            )
        )
    ),
"")</f>
        <v>0</v>
      </c>
      <c r="P18" s="130">
        <f t="shared" ref="P18:P21" si="63">IFERROR(
    IF(AF18&gt;18, 0,
        IF(AND(AF18=18, $T18=""), 0,
            IF(AR18&gt;2, 30000,
                IF(AF18&lt;3, 15000, 10000)
            )
        )
    ),
"")</f>
        <v>0</v>
      </c>
      <c r="Q18" s="129">
        <f t="shared" ref="Q18:Q21" si="64">IFERROR(
    IF(AG18&gt;18, 0,
        IF(AND(AG18=18, $T18=""), 0,
            IF(AS18&gt;2, 30000,
                IF(AG18&lt;3, 15000, 10000)
            )
        )
    ),
"")</f>
        <v>0</v>
      </c>
      <c r="R18" s="130">
        <f t="shared" ref="R18:R21" si="65">IFERROR(
    IF(AH18&gt;18, 0,
        IF(AND(AH18=18, $T18=""), 0,
            IF(AT18&gt;2, 30000,
                IF(AH18&lt;3, 15000, 10000)
            )
        )
    ),
"")</f>
        <v>0</v>
      </c>
      <c r="S18" s="60" t="str">
        <f>IFERROR(DATE(YEAR($F18)+18+(TEXT($F18,"mm/dd")&gt;"04/01"),3,31),"")</f>
        <v/>
      </c>
      <c r="T18" s="54" t="str">
        <f>IF(S18=DATE($C$2+1,3,31),"〇","")</f>
        <v/>
      </c>
      <c r="U18" s="61" t="str">
        <f>IFERROR(DATE(YEAR($F18)+22+(TEXT($F18,"mm/dd")&gt;"04/01"),3,31),"")</f>
        <v/>
      </c>
      <c r="V18" s="54" t="str">
        <f>IF(U18=DATE($C$2+1,3,31),"〇","")</f>
        <v/>
      </c>
      <c r="W18" s="56" t="str">
        <f>IFERROR(DATEDIF($F18,G$3,"Y"),"")</f>
        <v/>
      </c>
      <c r="X18" s="56" t="str">
        <f t="shared" si="42"/>
        <v/>
      </c>
      <c r="Y18" s="56" t="str">
        <f t="shared" si="43"/>
        <v/>
      </c>
      <c r="Z18" s="56" t="str">
        <f t="shared" si="44"/>
        <v/>
      </c>
      <c r="AA18" s="56" t="str">
        <f t="shared" si="45"/>
        <v/>
      </c>
      <c r="AB18" s="56" t="str">
        <f t="shared" si="46"/>
        <v/>
      </c>
      <c r="AC18" s="56" t="str">
        <f t="shared" si="47"/>
        <v/>
      </c>
      <c r="AD18" s="56" t="str">
        <f t="shared" si="48"/>
        <v/>
      </c>
      <c r="AE18" s="56" t="str">
        <f t="shared" si="49"/>
        <v/>
      </c>
      <c r="AF18" s="56" t="str">
        <f t="shared" si="50"/>
        <v/>
      </c>
      <c r="AG18" s="56" t="str">
        <f t="shared" si="51"/>
        <v/>
      </c>
      <c r="AH18" s="62" t="str">
        <f t="shared" si="52"/>
        <v/>
      </c>
      <c r="AI18" s="58" t="str">
        <f t="shared" si="53"/>
        <v/>
      </c>
      <c r="AJ18" s="58" t="str">
        <f t="shared" si="53"/>
        <v/>
      </c>
      <c r="AK18" s="58" t="str">
        <f t="shared" si="53"/>
        <v/>
      </c>
      <c r="AL18" s="58" t="str">
        <f t="shared" si="53"/>
        <v/>
      </c>
      <c r="AM18" s="58" t="str">
        <f t="shared" si="53"/>
        <v/>
      </c>
      <c r="AN18" s="58" t="str">
        <f t="shared" si="53"/>
        <v/>
      </c>
      <c r="AO18" s="58" t="str">
        <f t="shared" si="53"/>
        <v/>
      </c>
      <c r="AP18" s="58" t="str">
        <f t="shared" si="53"/>
        <v/>
      </c>
      <c r="AQ18" s="58" t="str">
        <f t="shared" si="53"/>
        <v/>
      </c>
      <c r="AR18" s="58" t="str">
        <f t="shared" si="53"/>
        <v/>
      </c>
      <c r="AS18" s="58" t="str">
        <f t="shared" si="53"/>
        <v/>
      </c>
      <c r="AT18" s="63" t="str">
        <f t="shared" si="53"/>
        <v/>
      </c>
      <c r="AU18" s="35"/>
    </row>
    <row r="19" spans="1:47" ht="18" customHeight="1" x14ac:dyDescent="0.4">
      <c r="A19" s="12"/>
      <c r="B19" s="8"/>
      <c r="C19" s="9"/>
      <c r="D19" s="9"/>
      <c r="E19" s="10"/>
      <c r="F19" s="1" t="str">
        <f>IFERROR(DATE(C19,D19,E19),"")</f>
        <v/>
      </c>
      <c r="G19" s="129">
        <f t="shared" si="54"/>
        <v>0</v>
      </c>
      <c r="H19" s="130">
        <f t="shared" si="55"/>
        <v>0</v>
      </c>
      <c r="I19" s="129">
        <f t="shared" si="56"/>
        <v>0</v>
      </c>
      <c r="J19" s="130">
        <f t="shared" si="57"/>
        <v>0</v>
      </c>
      <c r="K19" s="129">
        <f t="shared" si="58"/>
        <v>0</v>
      </c>
      <c r="L19" s="130">
        <f t="shared" si="59"/>
        <v>0</v>
      </c>
      <c r="M19" s="129">
        <f t="shared" si="60"/>
        <v>0</v>
      </c>
      <c r="N19" s="130">
        <f t="shared" si="61"/>
        <v>0</v>
      </c>
      <c r="O19" s="129">
        <f t="shared" si="62"/>
        <v>0</v>
      </c>
      <c r="P19" s="130">
        <f t="shared" si="63"/>
        <v>0</v>
      </c>
      <c r="Q19" s="129">
        <f t="shared" si="64"/>
        <v>0</v>
      </c>
      <c r="R19" s="130">
        <f t="shared" si="65"/>
        <v>0</v>
      </c>
      <c r="S19" s="60" t="str">
        <f t="shared" ref="S19" si="66">IFERROR(DATE(YEAR($F19)+18+(TEXT($F19,"mm/dd")&gt;"04/01"),3,31),"")</f>
        <v/>
      </c>
      <c r="T19" s="54" t="str">
        <f>IF(S19=DATE($C$2+1,3,31),"〇","")</f>
        <v/>
      </c>
      <c r="U19" s="61" t="str">
        <f t="shared" ref="U19:U21" si="67">IFERROR(DATE(YEAR($F19)+22+(TEXT($F19,"mm/dd")&gt;"04/01"),3,31),"")</f>
        <v/>
      </c>
      <c r="V19" s="54" t="str">
        <f>IF(U19=DATE($C$2+1,3,31),"〇","")</f>
        <v/>
      </c>
      <c r="W19" s="56" t="str">
        <f t="shared" ref="W19:W21" si="68">IFERROR(DATEDIF($F19,G$3,"Y"),"")</f>
        <v/>
      </c>
      <c r="X19" s="56" t="str">
        <f t="shared" si="42"/>
        <v/>
      </c>
      <c r="Y19" s="56" t="str">
        <f t="shared" si="43"/>
        <v/>
      </c>
      <c r="Z19" s="56" t="str">
        <f t="shared" si="44"/>
        <v/>
      </c>
      <c r="AA19" s="56" t="str">
        <f t="shared" si="45"/>
        <v/>
      </c>
      <c r="AB19" s="56" t="str">
        <f t="shared" si="46"/>
        <v/>
      </c>
      <c r="AC19" s="56" t="str">
        <f t="shared" si="47"/>
        <v/>
      </c>
      <c r="AD19" s="56" t="str">
        <f t="shared" si="48"/>
        <v/>
      </c>
      <c r="AE19" s="56" t="str">
        <f t="shared" si="49"/>
        <v/>
      </c>
      <c r="AF19" s="56" t="str">
        <f t="shared" si="50"/>
        <v/>
      </c>
      <c r="AG19" s="56" t="str">
        <f t="shared" si="51"/>
        <v/>
      </c>
      <c r="AH19" s="62" t="str">
        <f t="shared" si="52"/>
        <v/>
      </c>
      <c r="AI19" s="58" t="str">
        <f t="shared" ref="AI19:AT19" si="69">IF(W19="","",COUNTIF($U19,"&gt;"&amp;$S$3)+COUNTIF(AI17:AI18,"&gt;0"))</f>
        <v/>
      </c>
      <c r="AJ19" s="58" t="str">
        <f t="shared" si="69"/>
        <v/>
      </c>
      <c r="AK19" s="58" t="str">
        <f t="shared" si="69"/>
        <v/>
      </c>
      <c r="AL19" s="58" t="str">
        <f t="shared" si="69"/>
        <v/>
      </c>
      <c r="AM19" s="58" t="str">
        <f t="shared" si="69"/>
        <v/>
      </c>
      <c r="AN19" s="58" t="str">
        <f t="shared" si="69"/>
        <v/>
      </c>
      <c r="AO19" s="58" t="str">
        <f t="shared" si="69"/>
        <v/>
      </c>
      <c r="AP19" s="58" t="str">
        <f t="shared" si="69"/>
        <v/>
      </c>
      <c r="AQ19" s="58" t="str">
        <f t="shared" si="69"/>
        <v/>
      </c>
      <c r="AR19" s="58" t="str">
        <f t="shared" si="69"/>
        <v/>
      </c>
      <c r="AS19" s="58" t="str">
        <f t="shared" si="69"/>
        <v/>
      </c>
      <c r="AT19" s="63" t="str">
        <f t="shared" si="69"/>
        <v/>
      </c>
      <c r="AU19" s="35"/>
    </row>
    <row r="20" spans="1:47" ht="18" customHeight="1" x14ac:dyDescent="0.4">
      <c r="A20" s="12"/>
      <c r="B20" s="8"/>
      <c r="C20" s="9"/>
      <c r="D20" s="9"/>
      <c r="E20" s="10"/>
      <c r="F20" s="1" t="str">
        <f>IFERROR(DATE(C20,D20,E20),"")</f>
        <v/>
      </c>
      <c r="G20" s="129">
        <f t="shared" si="54"/>
        <v>0</v>
      </c>
      <c r="H20" s="130">
        <f t="shared" si="55"/>
        <v>0</v>
      </c>
      <c r="I20" s="129">
        <f t="shared" si="56"/>
        <v>0</v>
      </c>
      <c r="J20" s="130">
        <f t="shared" si="57"/>
        <v>0</v>
      </c>
      <c r="K20" s="129">
        <f t="shared" si="58"/>
        <v>0</v>
      </c>
      <c r="L20" s="130">
        <f t="shared" si="59"/>
        <v>0</v>
      </c>
      <c r="M20" s="129">
        <f t="shared" si="60"/>
        <v>0</v>
      </c>
      <c r="N20" s="130">
        <f t="shared" si="61"/>
        <v>0</v>
      </c>
      <c r="O20" s="129">
        <f t="shared" si="62"/>
        <v>0</v>
      </c>
      <c r="P20" s="130">
        <f t="shared" si="63"/>
        <v>0</v>
      </c>
      <c r="Q20" s="129">
        <f t="shared" si="64"/>
        <v>0</v>
      </c>
      <c r="R20" s="130">
        <f t="shared" si="65"/>
        <v>0</v>
      </c>
      <c r="S20" s="60" t="str">
        <f>IFERROR(DATE(YEAR($F20)+18+(TEXT($F20,"mm/dd")&gt;"04/01"),3,31),"")</f>
        <v/>
      </c>
      <c r="T20" s="54" t="str">
        <f>IF(S20=DATE($C$2+1,3,31),"〇","")</f>
        <v/>
      </c>
      <c r="U20" s="61" t="str">
        <f t="shared" si="67"/>
        <v/>
      </c>
      <c r="V20" s="54" t="str">
        <f>IF(U20=DATE($C$2+1,3,31),"〇","")</f>
        <v/>
      </c>
      <c r="W20" s="56" t="str">
        <f t="shared" si="68"/>
        <v/>
      </c>
      <c r="X20" s="56" t="str">
        <f t="shared" si="42"/>
        <v/>
      </c>
      <c r="Y20" s="56" t="str">
        <f t="shared" si="43"/>
        <v/>
      </c>
      <c r="Z20" s="56" t="str">
        <f t="shared" si="44"/>
        <v/>
      </c>
      <c r="AA20" s="56" t="str">
        <f t="shared" si="45"/>
        <v/>
      </c>
      <c r="AB20" s="56" t="str">
        <f t="shared" si="46"/>
        <v/>
      </c>
      <c r="AC20" s="56" t="str">
        <f t="shared" si="47"/>
        <v/>
      </c>
      <c r="AD20" s="56" t="str">
        <f t="shared" si="48"/>
        <v/>
      </c>
      <c r="AE20" s="56" t="str">
        <f t="shared" si="49"/>
        <v/>
      </c>
      <c r="AF20" s="56" t="str">
        <f t="shared" si="50"/>
        <v/>
      </c>
      <c r="AG20" s="56" t="str">
        <f t="shared" si="51"/>
        <v/>
      </c>
      <c r="AH20" s="62" t="str">
        <f t="shared" si="52"/>
        <v/>
      </c>
      <c r="AI20" s="58" t="str">
        <f t="shared" ref="AI20:AT20" si="70">IF(W20="","",COUNTIF($U20,"&gt;"&amp;$S$3)+COUNTIF(AI17:AI19,"&gt;0"))</f>
        <v/>
      </c>
      <c r="AJ20" s="58" t="str">
        <f t="shared" si="70"/>
        <v/>
      </c>
      <c r="AK20" s="58" t="str">
        <f t="shared" si="70"/>
        <v/>
      </c>
      <c r="AL20" s="58" t="str">
        <f t="shared" si="70"/>
        <v/>
      </c>
      <c r="AM20" s="58" t="str">
        <f t="shared" si="70"/>
        <v/>
      </c>
      <c r="AN20" s="58" t="str">
        <f t="shared" si="70"/>
        <v/>
      </c>
      <c r="AO20" s="58" t="str">
        <f t="shared" si="70"/>
        <v/>
      </c>
      <c r="AP20" s="58" t="str">
        <f t="shared" si="70"/>
        <v/>
      </c>
      <c r="AQ20" s="58" t="str">
        <f t="shared" si="70"/>
        <v/>
      </c>
      <c r="AR20" s="58" t="str">
        <f t="shared" si="70"/>
        <v/>
      </c>
      <c r="AS20" s="58" t="str">
        <f t="shared" si="70"/>
        <v/>
      </c>
      <c r="AT20" s="63" t="str">
        <f t="shared" si="70"/>
        <v/>
      </c>
      <c r="AU20" s="35"/>
    </row>
    <row r="21" spans="1:47" ht="18" customHeight="1" x14ac:dyDescent="0.4">
      <c r="A21" s="13"/>
      <c r="B21" s="14"/>
      <c r="C21" s="15"/>
      <c r="D21" s="15"/>
      <c r="E21" s="16"/>
      <c r="F21" s="1" t="str">
        <f>IFERROR(DATE(C21,D21,E21),"")</f>
        <v/>
      </c>
      <c r="G21" s="129">
        <f t="shared" si="54"/>
        <v>0</v>
      </c>
      <c r="H21" s="130">
        <f t="shared" si="55"/>
        <v>0</v>
      </c>
      <c r="I21" s="129">
        <f t="shared" si="56"/>
        <v>0</v>
      </c>
      <c r="J21" s="130">
        <f t="shared" si="57"/>
        <v>0</v>
      </c>
      <c r="K21" s="129">
        <f t="shared" si="58"/>
        <v>0</v>
      </c>
      <c r="L21" s="130">
        <f t="shared" si="59"/>
        <v>0</v>
      </c>
      <c r="M21" s="129">
        <f t="shared" si="60"/>
        <v>0</v>
      </c>
      <c r="N21" s="130">
        <f t="shared" si="61"/>
        <v>0</v>
      </c>
      <c r="O21" s="129">
        <f t="shared" si="62"/>
        <v>0</v>
      </c>
      <c r="P21" s="130">
        <f t="shared" si="63"/>
        <v>0</v>
      </c>
      <c r="Q21" s="129">
        <f t="shared" si="64"/>
        <v>0</v>
      </c>
      <c r="R21" s="130">
        <f t="shared" si="65"/>
        <v>0</v>
      </c>
      <c r="S21" s="60" t="str">
        <f>IFERROR(DATE(YEAR($F21)+18+(TEXT($F21,"mm/dd")&gt;"04/01"),3,31),"")</f>
        <v/>
      </c>
      <c r="T21" s="54" t="str">
        <f>IF(S21=DATE($C$2+1,3,31),"〇","")</f>
        <v/>
      </c>
      <c r="U21" s="61" t="str">
        <f t="shared" si="67"/>
        <v/>
      </c>
      <c r="V21" s="54" t="str">
        <f>IF(U21=DATE($C$2+1,3,31),"〇","")</f>
        <v/>
      </c>
      <c r="W21" s="56" t="str">
        <f t="shared" si="68"/>
        <v/>
      </c>
      <c r="X21" s="56" t="str">
        <f t="shared" si="42"/>
        <v/>
      </c>
      <c r="Y21" s="56" t="str">
        <f t="shared" si="43"/>
        <v/>
      </c>
      <c r="Z21" s="56" t="str">
        <f t="shared" si="44"/>
        <v/>
      </c>
      <c r="AA21" s="56" t="str">
        <f t="shared" si="45"/>
        <v/>
      </c>
      <c r="AB21" s="56" t="str">
        <f t="shared" si="46"/>
        <v/>
      </c>
      <c r="AC21" s="56" t="str">
        <f t="shared" si="47"/>
        <v/>
      </c>
      <c r="AD21" s="56" t="str">
        <f t="shared" si="48"/>
        <v/>
      </c>
      <c r="AE21" s="56" t="str">
        <f t="shared" si="49"/>
        <v/>
      </c>
      <c r="AF21" s="56" t="str">
        <f t="shared" si="50"/>
        <v/>
      </c>
      <c r="AG21" s="56" t="str">
        <f t="shared" si="51"/>
        <v/>
      </c>
      <c r="AH21" s="64" t="str">
        <f t="shared" si="52"/>
        <v/>
      </c>
      <c r="AI21" s="58" t="str">
        <f t="shared" ref="AI21:AT21" si="71">IF(W21="","",COUNTIF($U21,"&gt;"&amp;$S$3)+COUNTIF(AI17:AI20,"&gt;0"))</f>
        <v/>
      </c>
      <c r="AJ21" s="58" t="str">
        <f t="shared" si="71"/>
        <v/>
      </c>
      <c r="AK21" s="58" t="str">
        <f t="shared" si="71"/>
        <v/>
      </c>
      <c r="AL21" s="58" t="str">
        <f t="shared" si="71"/>
        <v/>
      </c>
      <c r="AM21" s="58" t="str">
        <f t="shared" si="71"/>
        <v/>
      </c>
      <c r="AN21" s="58" t="str">
        <f t="shared" si="71"/>
        <v/>
      </c>
      <c r="AO21" s="58" t="str">
        <f t="shared" si="71"/>
        <v/>
      </c>
      <c r="AP21" s="58" t="str">
        <f t="shared" si="71"/>
        <v/>
      </c>
      <c r="AQ21" s="58" t="str">
        <f t="shared" si="71"/>
        <v/>
      </c>
      <c r="AR21" s="58" t="str">
        <f t="shared" si="71"/>
        <v/>
      </c>
      <c r="AS21" s="58" t="str">
        <f t="shared" si="71"/>
        <v/>
      </c>
      <c r="AT21" s="63" t="str">
        <f t="shared" si="71"/>
        <v/>
      </c>
      <c r="AU21" s="35"/>
    </row>
    <row r="22" spans="1:47" ht="18" customHeight="1" x14ac:dyDescent="0.4">
      <c r="A22" s="131"/>
      <c r="B22" s="132"/>
      <c r="C22" s="132"/>
      <c r="D22" s="132" t="s">
        <v>7</v>
      </c>
      <c r="E22" s="133"/>
      <c r="F22" s="2"/>
      <c r="G22" s="134">
        <f>SUM(G17:G21)</f>
        <v>0</v>
      </c>
      <c r="H22" s="135">
        <f t="shared" ref="H22" si="72">SUM(H17:H21)</f>
        <v>0</v>
      </c>
      <c r="I22" s="134">
        <f>SUM(I17:I21)</f>
        <v>0</v>
      </c>
      <c r="J22" s="135">
        <f t="shared" ref="J22" si="73">SUM(J17:J21)</f>
        <v>0</v>
      </c>
      <c r="K22" s="134">
        <f>SUM(K17:K21)</f>
        <v>0</v>
      </c>
      <c r="L22" s="135">
        <f t="shared" ref="L22" si="74">SUM(L17:L21)</f>
        <v>0</v>
      </c>
      <c r="M22" s="134">
        <f>SUM(M17:M21)</f>
        <v>0</v>
      </c>
      <c r="N22" s="135">
        <f t="shared" ref="N22" si="75">SUM(N17:N21)</f>
        <v>0</v>
      </c>
      <c r="O22" s="134">
        <f>SUM(O17:O21)</f>
        <v>0</v>
      </c>
      <c r="P22" s="135">
        <f t="shared" ref="P22" si="76">SUM(P17:P21)</f>
        <v>0</v>
      </c>
      <c r="Q22" s="134">
        <f>SUM(Q17:Q21)</f>
        <v>0</v>
      </c>
      <c r="R22" s="136">
        <f t="shared" ref="R22" si="77">SUM(R17:R21)</f>
        <v>0</v>
      </c>
      <c r="S22" s="65"/>
      <c r="T22" s="66"/>
      <c r="U22" s="67"/>
      <c r="V22" s="66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9"/>
      <c r="AI22" s="68"/>
      <c r="AJ22" s="68"/>
      <c r="AK22" s="68"/>
      <c r="AL22" s="68"/>
      <c r="AM22" s="68"/>
      <c r="AN22" s="68"/>
      <c r="AO22" s="68"/>
      <c r="AP22" s="68"/>
      <c r="AQ22" s="68"/>
      <c r="AR22" s="68"/>
      <c r="AS22" s="68"/>
      <c r="AT22" s="69"/>
      <c r="AU22" s="35"/>
    </row>
    <row r="23" spans="1:47" ht="18" customHeight="1" thickBot="1" x14ac:dyDescent="0.45">
      <c r="A23" s="137"/>
      <c r="B23" s="138"/>
      <c r="C23" s="138"/>
      <c r="D23" s="138" t="s">
        <v>8</v>
      </c>
      <c r="E23" s="139"/>
      <c r="F23" s="3"/>
      <c r="G23" s="140"/>
      <c r="H23" s="77">
        <f>SUM(G22,H22)</f>
        <v>0</v>
      </c>
      <c r="I23" s="140"/>
      <c r="J23" s="77">
        <f>SUM(I22,J22)</f>
        <v>0</v>
      </c>
      <c r="K23" s="140"/>
      <c r="L23" s="77">
        <f>SUM(K22,L22)</f>
        <v>0</v>
      </c>
      <c r="M23" s="140"/>
      <c r="N23" s="77">
        <f>SUM(M22,N22)</f>
        <v>0</v>
      </c>
      <c r="O23" s="140"/>
      <c r="P23" s="77">
        <f>SUM(O22,P22)</f>
        <v>0</v>
      </c>
      <c r="Q23" s="140"/>
      <c r="R23" s="78">
        <f>SUM(Q22,R22)</f>
        <v>0</v>
      </c>
      <c r="S23" s="70"/>
      <c r="T23" s="71"/>
      <c r="U23" s="72"/>
      <c r="V23" s="71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  <c r="AH23" s="74"/>
      <c r="AI23" s="75"/>
      <c r="AJ23" s="75"/>
      <c r="AK23" s="75"/>
      <c r="AL23" s="75"/>
      <c r="AM23" s="75"/>
      <c r="AN23" s="75"/>
      <c r="AO23" s="75"/>
      <c r="AP23" s="75"/>
      <c r="AQ23" s="75"/>
      <c r="AR23" s="75"/>
      <c r="AS23" s="75"/>
      <c r="AT23" s="76"/>
      <c r="AU23" s="35"/>
    </row>
    <row r="24" spans="1:47" ht="18" customHeight="1" thickTop="1" x14ac:dyDescent="0.4">
      <c r="A24" s="7"/>
      <c r="B24" s="8"/>
      <c r="C24" s="9"/>
      <c r="D24" s="9"/>
      <c r="E24" s="10"/>
      <c r="F24" s="1" t="str">
        <f>IFERROR(DATE(C24,D24,E24),"")</f>
        <v/>
      </c>
      <c r="G24" s="129">
        <f>IFERROR(
    IF(W24&gt;18, 0,
        IF(AND(W24=18, $T24=""), 0,
            IF(AND(W24=17, $T24=""), 0,
                IF(AI24&gt;2, 30000,
                    IF(W24&lt;3, 15000, 10000)
                )
            )
        )
    ),
"")</f>
        <v>0</v>
      </c>
      <c r="H24" s="130">
        <f t="shared" ref="H24:R24" si="78">IFERROR(
    IF(X24&gt;18, 0,
        IF(AND(X24=18, $T24=""), 0,
            IF(AJ24&gt;2, 30000,
                IF(X24&lt;3, 15000, 10000)
            )
        )
    ),
"")</f>
        <v>0</v>
      </c>
      <c r="I24" s="129">
        <f t="shared" si="78"/>
        <v>0</v>
      </c>
      <c r="J24" s="130">
        <f t="shared" si="78"/>
        <v>0</v>
      </c>
      <c r="K24" s="129">
        <f t="shared" si="78"/>
        <v>0</v>
      </c>
      <c r="L24" s="130">
        <f t="shared" si="78"/>
        <v>0</v>
      </c>
      <c r="M24" s="129">
        <f t="shared" si="78"/>
        <v>0</v>
      </c>
      <c r="N24" s="130">
        <f t="shared" si="78"/>
        <v>0</v>
      </c>
      <c r="O24" s="129">
        <f t="shared" si="78"/>
        <v>0</v>
      </c>
      <c r="P24" s="130">
        <f t="shared" si="78"/>
        <v>0</v>
      </c>
      <c r="Q24" s="129">
        <f t="shared" si="78"/>
        <v>0</v>
      </c>
      <c r="R24" s="130">
        <f t="shared" si="78"/>
        <v>0</v>
      </c>
      <c r="S24" s="53" t="str">
        <f>IFERROR(DATE(YEAR($F24)+18+(TEXT($F24,"mm/dd")&gt;"04/01"),3,31),"")</f>
        <v/>
      </c>
      <c r="T24" s="54" t="str">
        <f>IF(S24=DATE($C$2+1,3,31),"〇","")</f>
        <v/>
      </c>
      <c r="U24" s="55" t="str">
        <f>IFERROR(DATE(YEAR($F24)+22+(TEXT($F24,"mm/dd")&gt;"04/01"),3,31),"")</f>
        <v/>
      </c>
      <c r="V24" s="54" t="str">
        <f>IF(U24=DATE($C$2+1,3,31),"〇","")</f>
        <v/>
      </c>
      <c r="W24" s="56" t="str">
        <f>IFERROR(DATEDIF($F24,G$3,"Y"),"")</f>
        <v/>
      </c>
      <c r="X24" s="56" t="str">
        <f t="shared" ref="X24:X28" si="79">IFERROR(DATEDIF($F24,H$3,"Y"),"")</f>
        <v/>
      </c>
      <c r="Y24" s="56" t="str">
        <f t="shared" ref="Y24:Y28" si="80">IFERROR(DATEDIF($F24,I$3,"Y"),"")</f>
        <v/>
      </c>
      <c r="Z24" s="56" t="str">
        <f t="shared" ref="Z24:Z28" si="81">IFERROR(DATEDIF($F24,J$3,"Y"),"")</f>
        <v/>
      </c>
      <c r="AA24" s="56" t="str">
        <f t="shared" ref="AA24:AA28" si="82">IFERROR(DATEDIF($F24,K$3,"Y"),"")</f>
        <v/>
      </c>
      <c r="AB24" s="56" t="str">
        <f t="shared" ref="AB24:AB28" si="83">IFERROR(DATEDIF($F24,L$3,"Y"),"")</f>
        <v/>
      </c>
      <c r="AC24" s="56" t="str">
        <f t="shared" ref="AC24:AC28" si="84">IFERROR(DATEDIF($F24,M$3,"Y"),"")</f>
        <v/>
      </c>
      <c r="AD24" s="56" t="str">
        <f t="shared" ref="AD24:AD28" si="85">IFERROR(DATEDIF($F24,N$3,"Y"),"")</f>
        <v/>
      </c>
      <c r="AE24" s="56" t="str">
        <f t="shared" ref="AE24:AE28" si="86">IFERROR(DATEDIF($F24,O$3,"Y"),"")</f>
        <v/>
      </c>
      <c r="AF24" s="56" t="str">
        <f t="shared" ref="AF24:AF28" si="87">IFERROR(DATEDIF($F24,P$3,"Y"),"")</f>
        <v/>
      </c>
      <c r="AG24" s="56" t="str">
        <f t="shared" ref="AG24:AG28" si="88">IFERROR(DATEDIF($F24,Q$3,"Y"),"")</f>
        <v/>
      </c>
      <c r="AH24" s="57" t="str">
        <f t="shared" ref="AH24:AH28" si="89">IFERROR(IF(AND(MONTH(F24)=2,DAY(F24)=29),DATEDIF($F24,R$3+1,"Y"),DATEDIF($F24,R$3,"Y")),"")</f>
        <v/>
      </c>
      <c r="AI24" s="58" t="str">
        <f t="shared" ref="AI24:AT25" si="90">IF(W24="","",COUNTIF($U24,"&gt;"&amp;$S$3)+COUNTIF(AI23,"&gt;0"))</f>
        <v/>
      </c>
      <c r="AJ24" s="58" t="str">
        <f t="shared" si="90"/>
        <v/>
      </c>
      <c r="AK24" s="58" t="str">
        <f t="shared" si="90"/>
        <v/>
      </c>
      <c r="AL24" s="58" t="str">
        <f t="shared" si="90"/>
        <v/>
      </c>
      <c r="AM24" s="58" t="str">
        <f t="shared" si="90"/>
        <v/>
      </c>
      <c r="AN24" s="58" t="str">
        <f t="shared" si="90"/>
        <v/>
      </c>
      <c r="AO24" s="58" t="str">
        <f t="shared" si="90"/>
        <v/>
      </c>
      <c r="AP24" s="58" t="str">
        <f t="shared" si="90"/>
        <v/>
      </c>
      <c r="AQ24" s="58" t="str">
        <f t="shared" si="90"/>
        <v/>
      </c>
      <c r="AR24" s="58" t="str">
        <f t="shared" si="90"/>
        <v/>
      </c>
      <c r="AS24" s="58" t="str">
        <f t="shared" si="90"/>
        <v/>
      </c>
      <c r="AT24" s="59" t="str">
        <f t="shared" si="90"/>
        <v/>
      </c>
      <c r="AU24" s="35"/>
    </row>
    <row r="25" spans="1:47" ht="18" customHeight="1" x14ac:dyDescent="0.4">
      <c r="A25" s="11"/>
      <c r="B25" s="8"/>
      <c r="C25" s="9"/>
      <c r="D25" s="9"/>
      <c r="E25" s="10"/>
      <c r="F25" s="1" t="str">
        <f>IFERROR(DATE(C25,D25,E25),"")</f>
        <v/>
      </c>
      <c r="G25" s="129">
        <f t="shared" ref="G25:G28" si="91">IFERROR(
    IF(W25&gt;18, 0,
        IF(AND(W25=18, $T25=""), 0,
            IF(AND(W25=17, $T25=""), 0,
                IF(AI25&gt;2, 30000,
                    IF(W25&lt;3, 15000, 10000)
                )
            )
        )
    ),
"")</f>
        <v>0</v>
      </c>
      <c r="H25" s="130">
        <f t="shared" ref="H25:H28" si="92">IFERROR(
    IF(X25&gt;18, 0,
        IF(AND(X25=18, $T25=""), 0,
            IF(AJ25&gt;2, 30000,
                IF(X25&lt;3, 15000, 10000)
            )
        )
    ),
"")</f>
        <v>0</v>
      </c>
      <c r="I25" s="129">
        <f t="shared" ref="I25:I28" si="93">IFERROR(
    IF(Y25&gt;18, 0,
        IF(AND(Y25=18, $T25=""), 0,
            IF(AK25&gt;2, 30000,
                IF(Y25&lt;3, 15000, 10000)
            )
        )
    ),
"")</f>
        <v>0</v>
      </c>
      <c r="J25" s="130">
        <f t="shared" ref="J25:J28" si="94">IFERROR(
    IF(Z25&gt;18, 0,
        IF(AND(Z25=18, $T25=""), 0,
            IF(AL25&gt;2, 30000,
                IF(Z25&lt;3, 15000, 10000)
            )
        )
    ),
"")</f>
        <v>0</v>
      </c>
      <c r="K25" s="129">
        <f t="shared" ref="K25:K28" si="95">IFERROR(
    IF(AA25&gt;18, 0,
        IF(AND(AA25=18, $T25=""), 0,
            IF(AM25&gt;2, 30000,
                IF(AA25&lt;3, 15000, 10000)
            )
        )
    ),
"")</f>
        <v>0</v>
      </c>
      <c r="L25" s="130">
        <f t="shared" ref="L25:L28" si="96">IFERROR(
    IF(AB25&gt;18, 0,
        IF(AND(AB25=18, $T25=""), 0,
            IF(AN25&gt;2, 30000,
                IF(AB25&lt;3, 15000, 10000)
            )
        )
    ),
"")</f>
        <v>0</v>
      </c>
      <c r="M25" s="129">
        <f t="shared" ref="M25:M28" si="97">IFERROR(
    IF(AC25&gt;18, 0,
        IF(AND(AC25=18, $T25=""), 0,
            IF(AO25&gt;2, 30000,
                IF(AC25&lt;3, 15000, 10000)
            )
        )
    ),
"")</f>
        <v>0</v>
      </c>
      <c r="N25" s="130">
        <f t="shared" ref="N25:N28" si="98">IFERROR(
    IF(AD25&gt;18, 0,
        IF(AND(AD25=18, $T25=""), 0,
            IF(AP25&gt;2, 30000,
                IF(AD25&lt;3, 15000, 10000)
            )
        )
    ),
"")</f>
        <v>0</v>
      </c>
      <c r="O25" s="129">
        <f t="shared" ref="O25:O28" si="99">IFERROR(
    IF(AE25&gt;18, 0,
        IF(AND(AE25=18, $T25=""), 0,
            IF(AQ25&gt;2, 30000,
                IF(AE25&lt;3, 15000, 10000)
            )
        )
    ),
"")</f>
        <v>0</v>
      </c>
      <c r="P25" s="130">
        <f t="shared" ref="P25:P28" si="100">IFERROR(
    IF(AF25&gt;18, 0,
        IF(AND(AF25=18, $T25=""), 0,
            IF(AR25&gt;2, 30000,
                IF(AF25&lt;3, 15000, 10000)
            )
        )
    ),
"")</f>
        <v>0</v>
      </c>
      <c r="Q25" s="129">
        <f t="shared" ref="Q25:Q28" si="101">IFERROR(
    IF(AG25&gt;18, 0,
        IF(AND(AG25=18, $T25=""), 0,
            IF(AS25&gt;2, 30000,
                IF(AG25&lt;3, 15000, 10000)
            )
        )
    ),
"")</f>
        <v>0</v>
      </c>
      <c r="R25" s="130">
        <f t="shared" ref="R25:R28" si="102">IFERROR(
    IF(AH25&gt;18, 0,
        IF(AND(AH25=18, $T25=""), 0,
            IF(AT25&gt;2, 30000,
                IF(AH25&lt;3, 15000, 10000)
            )
        )
    ),
"")</f>
        <v>0</v>
      </c>
      <c r="S25" s="60" t="str">
        <f>IFERROR(DATE(YEAR($F25)+18+(TEXT($F25,"mm/dd")&gt;"04/01"),3,31),"")</f>
        <v/>
      </c>
      <c r="T25" s="54" t="str">
        <f>IF(S25=DATE($C$2+1,3,31),"〇","")</f>
        <v/>
      </c>
      <c r="U25" s="61" t="str">
        <f>IFERROR(DATE(YEAR($F25)+22+(TEXT($F25,"mm/dd")&gt;"04/01"),3,31),"")</f>
        <v/>
      </c>
      <c r="V25" s="54" t="str">
        <f>IF(U25=DATE($C$2+1,3,31),"〇","")</f>
        <v/>
      </c>
      <c r="W25" s="56" t="str">
        <f>IFERROR(DATEDIF($F25,G$3,"Y"),"")</f>
        <v/>
      </c>
      <c r="X25" s="56" t="str">
        <f t="shared" si="79"/>
        <v/>
      </c>
      <c r="Y25" s="56" t="str">
        <f t="shared" si="80"/>
        <v/>
      </c>
      <c r="Z25" s="56" t="str">
        <f t="shared" si="81"/>
        <v/>
      </c>
      <c r="AA25" s="56" t="str">
        <f t="shared" si="82"/>
        <v/>
      </c>
      <c r="AB25" s="56" t="str">
        <f t="shared" si="83"/>
        <v/>
      </c>
      <c r="AC25" s="56" t="str">
        <f t="shared" si="84"/>
        <v/>
      </c>
      <c r="AD25" s="56" t="str">
        <f t="shared" si="85"/>
        <v/>
      </c>
      <c r="AE25" s="56" t="str">
        <f t="shared" si="86"/>
        <v/>
      </c>
      <c r="AF25" s="56" t="str">
        <f t="shared" si="87"/>
        <v/>
      </c>
      <c r="AG25" s="56" t="str">
        <f t="shared" si="88"/>
        <v/>
      </c>
      <c r="AH25" s="62" t="str">
        <f t="shared" si="89"/>
        <v/>
      </c>
      <c r="AI25" s="58" t="str">
        <f t="shared" si="90"/>
        <v/>
      </c>
      <c r="AJ25" s="58" t="str">
        <f t="shared" si="90"/>
        <v/>
      </c>
      <c r="AK25" s="58" t="str">
        <f t="shared" si="90"/>
        <v/>
      </c>
      <c r="AL25" s="58" t="str">
        <f t="shared" si="90"/>
        <v/>
      </c>
      <c r="AM25" s="58" t="str">
        <f t="shared" si="90"/>
        <v/>
      </c>
      <c r="AN25" s="58" t="str">
        <f t="shared" si="90"/>
        <v/>
      </c>
      <c r="AO25" s="58" t="str">
        <f t="shared" si="90"/>
        <v/>
      </c>
      <c r="AP25" s="58" t="str">
        <f t="shared" si="90"/>
        <v/>
      </c>
      <c r="AQ25" s="58" t="str">
        <f t="shared" si="90"/>
        <v/>
      </c>
      <c r="AR25" s="58" t="str">
        <f t="shared" si="90"/>
        <v/>
      </c>
      <c r="AS25" s="58" t="str">
        <f t="shared" si="90"/>
        <v/>
      </c>
      <c r="AT25" s="63" t="str">
        <f t="shared" si="90"/>
        <v/>
      </c>
      <c r="AU25" s="35"/>
    </row>
    <row r="26" spans="1:47" ht="18" customHeight="1" x14ac:dyDescent="0.4">
      <c r="A26" s="12"/>
      <c r="B26" s="8"/>
      <c r="C26" s="9"/>
      <c r="D26" s="9"/>
      <c r="E26" s="10"/>
      <c r="F26" s="1" t="str">
        <f>IFERROR(DATE(C26,D26,E26),"")</f>
        <v/>
      </c>
      <c r="G26" s="129">
        <f t="shared" si="91"/>
        <v>0</v>
      </c>
      <c r="H26" s="130">
        <f t="shared" si="92"/>
        <v>0</v>
      </c>
      <c r="I26" s="129">
        <f t="shared" si="93"/>
        <v>0</v>
      </c>
      <c r="J26" s="130">
        <f t="shared" si="94"/>
        <v>0</v>
      </c>
      <c r="K26" s="129">
        <f t="shared" si="95"/>
        <v>0</v>
      </c>
      <c r="L26" s="130">
        <f t="shared" si="96"/>
        <v>0</v>
      </c>
      <c r="M26" s="129">
        <f t="shared" si="97"/>
        <v>0</v>
      </c>
      <c r="N26" s="130">
        <f t="shared" si="98"/>
        <v>0</v>
      </c>
      <c r="O26" s="129">
        <f t="shared" si="99"/>
        <v>0</v>
      </c>
      <c r="P26" s="130">
        <f t="shared" si="100"/>
        <v>0</v>
      </c>
      <c r="Q26" s="129">
        <f t="shared" si="101"/>
        <v>0</v>
      </c>
      <c r="R26" s="130">
        <f t="shared" si="102"/>
        <v>0</v>
      </c>
      <c r="S26" s="60" t="str">
        <f t="shared" ref="S26" si="103">IFERROR(DATE(YEAR($F26)+18+(TEXT($F26,"mm/dd")&gt;"04/01"),3,31),"")</f>
        <v/>
      </c>
      <c r="T26" s="54" t="str">
        <f>IF(S26=DATE($C$2+1,3,31),"〇","")</f>
        <v/>
      </c>
      <c r="U26" s="61" t="str">
        <f t="shared" ref="U26:U28" si="104">IFERROR(DATE(YEAR($F26)+22+(TEXT($F26,"mm/dd")&gt;"04/01"),3,31),"")</f>
        <v/>
      </c>
      <c r="V26" s="54" t="str">
        <f>IF(U26=DATE($C$2+1,3,31),"〇","")</f>
        <v/>
      </c>
      <c r="W26" s="56" t="str">
        <f t="shared" ref="W26:W28" si="105">IFERROR(DATEDIF($F26,G$3,"Y"),"")</f>
        <v/>
      </c>
      <c r="X26" s="56" t="str">
        <f t="shared" si="79"/>
        <v/>
      </c>
      <c r="Y26" s="56" t="str">
        <f t="shared" si="80"/>
        <v/>
      </c>
      <c r="Z26" s="56" t="str">
        <f t="shared" si="81"/>
        <v/>
      </c>
      <c r="AA26" s="56" t="str">
        <f t="shared" si="82"/>
        <v/>
      </c>
      <c r="AB26" s="56" t="str">
        <f t="shared" si="83"/>
        <v/>
      </c>
      <c r="AC26" s="56" t="str">
        <f t="shared" si="84"/>
        <v/>
      </c>
      <c r="AD26" s="56" t="str">
        <f t="shared" si="85"/>
        <v/>
      </c>
      <c r="AE26" s="56" t="str">
        <f t="shared" si="86"/>
        <v/>
      </c>
      <c r="AF26" s="56" t="str">
        <f t="shared" si="87"/>
        <v/>
      </c>
      <c r="AG26" s="56" t="str">
        <f t="shared" si="88"/>
        <v/>
      </c>
      <c r="AH26" s="62" t="str">
        <f t="shared" si="89"/>
        <v/>
      </c>
      <c r="AI26" s="58" t="str">
        <f t="shared" ref="AI26:AT26" si="106">IF(W26="","",COUNTIF($U26,"&gt;"&amp;$S$3)+COUNTIF(AI24:AI25,"&gt;0"))</f>
        <v/>
      </c>
      <c r="AJ26" s="58" t="str">
        <f t="shared" si="106"/>
        <v/>
      </c>
      <c r="AK26" s="58" t="str">
        <f t="shared" si="106"/>
        <v/>
      </c>
      <c r="AL26" s="58" t="str">
        <f t="shared" si="106"/>
        <v/>
      </c>
      <c r="AM26" s="58" t="str">
        <f t="shared" si="106"/>
        <v/>
      </c>
      <c r="AN26" s="58" t="str">
        <f t="shared" si="106"/>
        <v/>
      </c>
      <c r="AO26" s="58" t="str">
        <f t="shared" si="106"/>
        <v/>
      </c>
      <c r="AP26" s="58" t="str">
        <f t="shared" si="106"/>
        <v/>
      </c>
      <c r="AQ26" s="58" t="str">
        <f t="shared" si="106"/>
        <v/>
      </c>
      <c r="AR26" s="58" t="str">
        <f t="shared" si="106"/>
        <v/>
      </c>
      <c r="AS26" s="58" t="str">
        <f t="shared" si="106"/>
        <v/>
      </c>
      <c r="AT26" s="63" t="str">
        <f t="shared" si="106"/>
        <v/>
      </c>
      <c r="AU26" s="35"/>
    </row>
    <row r="27" spans="1:47" ht="18" customHeight="1" x14ac:dyDescent="0.4">
      <c r="A27" s="12"/>
      <c r="B27" s="8"/>
      <c r="C27" s="9"/>
      <c r="D27" s="9"/>
      <c r="E27" s="10"/>
      <c r="F27" s="1" t="str">
        <f>IFERROR(DATE(C27,D27,E27),"")</f>
        <v/>
      </c>
      <c r="G27" s="129">
        <f t="shared" si="91"/>
        <v>0</v>
      </c>
      <c r="H27" s="130">
        <f t="shared" si="92"/>
        <v>0</v>
      </c>
      <c r="I27" s="129">
        <f t="shared" si="93"/>
        <v>0</v>
      </c>
      <c r="J27" s="130">
        <f t="shared" si="94"/>
        <v>0</v>
      </c>
      <c r="K27" s="129">
        <f t="shared" si="95"/>
        <v>0</v>
      </c>
      <c r="L27" s="130">
        <f t="shared" si="96"/>
        <v>0</v>
      </c>
      <c r="M27" s="129">
        <f t="shared" si="97"/>
        <v>0</v>
      </c>
      <c r="N27" s="130">
        <f t="shared" si="98"/>
        <v>0</v>
      </c>
      <c r="O27" s="129">
        <f t="shared" si="99"/>
        <v>0</v>
      </c>
      <c r="P27" s="130">
        <f t="shared" si="100"/>
        <v>0</v>
      </c>
      <c r="Q27" s="129">
        <f t="shared" si="101"/>
        <v>0</v>
      </c>
      <c r="R27" s="130">
        <f t="shared" si="102"/>
        <v>0</v>
      </c>
      <c r="S27" s="60" t="str">
        <f>IFERROR(DATE(YEAR($F27)+18+(TEXT($F27,"mm/dd")&gt;"04/01"),3,31),"")</f>
        <v/>
      </c>
      <c r="T27" s="54" t="str">
        <f>IF(S27=DATE($C$2+1,3,31),"〇","")</f>
        <v/>
      </c>
      <c r="U27" s="61" t="str">
        <f t="shared" si="104"/>
        <v/>
      </c>
      <c r="V27" s="54" t="str">
        <f>IF(U27=DATE($C$2+1,3,31),"〇","")</f>
        <v/>
      </c>
      <c r="W27" s="56" t="str">
        <f t="shared" si="105"/>
        <v/>
      </c>
      <c r="X27" s="56" t="str">
        <f t="shared" si="79"/>
        <v/>
      </c>
      <c r="Y27" s="56" t="str">
        <f t="shared" si="80"/>
        <v/>
      </c>
      <c r="Z27" s="56" t="str">
        <f t="shared" si="81"/>
        <v/>
      </c>
      <c r="AA27" s="56" t="str">
        <f t="shared" si="82"/>
        <v/>
      </c>
      <c r="AB27" s="56" t="str">
        <f t="shared" si="83"/>
        <v/>
      </c>
      <c r="AC27" s="56" t="str">
        <f t="shared" si="84"/>
        <v/>
      </c>
      <c r="AD27" s="56" t="str">
        <f t="shared" si="85"/>
        <v/>
      </c>
      <c r="AE27" s="56" t="str">
        <f t="shared" si="86"/>
        <v/>
      </c>
      <c r="AF27" s="56" t="str">
        <f t="shared" si="87"/>
        <v/>
      </c>
      <c r="AG27" s="56" t="str">
        <f t="shared" si="88"/>
        <v/>
      </c>
      <c r="AH27" s="62" t="str">
        <f t="shared" si="89"/>
        <v/>
      </c>
      <c r="AI27" s="58" t="str">
        <f t="shared" ref="AI27:AT27" si="107">IF(W27="","",COUNTIF($U27,"&gt;"&amp;$S$3)+COUNTIF(AI24:AI26,"&gt;0"))</f>
        <v/>
      </c>
      <c r="AJ27" s="58" t="str">
        <f t="shared" si="107"/>
        <v/>
      </c>
      <c r="AK27" s="58" t="str">
        <f t="shared" si="107"/>
        <v/>
      </c>
      <c r="AL27" s="58" t="str">
        <f t="shared" si="107"/>
        <v/>
      </c>
      <c r="AM27" s="58" t="str">
        <f t="shared" si="107"/>
        <v/>
      </c>
      <c r="AN27" s="58" t="str">
        <f t="shared" si="107"/>
        <v/>
      </c>
      <c r="AO27" s="58" t="str">
        <f t="shared" si="107"/>
        <v/>
      </c>
      <c r="AP27" s="58" t="str">
        <f t="shared" si="107"/>
        <v/>
      </c>
      <c r="AQ27" s="58" t="str">
        <f t="shared" si="107"/>
        <v/>
      </c>
      <c r="AR27" s="58" t="str">
        <f t="shared" si="107"/>
        <v/>
      </c>
      <c r="AS27" s="58" t="str">
        <f t="shared" si="107"/>
        <v/>
      </c>
      <c r="AT27" s="63" t="str">
        <f t="shared" si="107"/>
        <v/>
      </c>
      <c r="AU27" s="35"/>
    </row>
    <row r="28" spans="1:47" ht="18" customHeight="1" x14ac:dyDescent="0.4">
      <c r="A28" s="13"/>
      <c r="B28" s="14"/>
      <c r="C28" s="15"/>
      <c r="D28" s="15"/>
      <c r="E28" s="16"/>
      <c r="F28" s="1" t="str">
        <f>IFERROR(DATE(C28,D28,E28),"")</f>
        <v/>
      </c>
      <c r="G28" s="129">
        <f t="shared" si="91"/>
        <v>0</v>
      </c>
      <c r="H28" s="130">
        <f t="shared" si="92"/>
        <v>0</v>
      </c>
      <c r="I28" s="129">
        <f t="shared" si="93"/>
        <v>0</v>
      </c>
      <c r="J28" s="130">
        <f t="shared" si="94"/>
        <v>0</v>
      </c>
      <c r="K28" s="129">
        <f t="shared" si="95"/>
        <v>0</v>
      </c>
      <c r="L28" s="130">
        <f t="shared" si="96"/>
        <v>0</v>
      </c>
      <c r="M28" s="129">
        <f t="shared" si="97"/>
        <v>0</v>
      </c>
      <c r="N28" s="130">
        <f t="shared" si="98"/>
        <v>0</v>
      </c>
      <c r="O28" s="129">
        <f t="shared" si="99"/>
        <v>0</v>
      </c>
      <c r="P28" s="130">
        <f t="shared" si="100"/>
        <v>0</v>
      </c>
      <c r="Q28" s="129">
        <f t="shared" si="101"/>
        <v>0</v>
      </c>
      <c r="R28" s="130">
        <f t="shared" si="102"/>
        <v>0</v>
      </c>
      <c r="S28" s="60" t="str">
        <f>IFERROR(DATE(YEAR($F28)+18+(TEXT($F28,"mm/dd")&gt;"04/01"),3,31),"")</f>
        <v/>
      </c>
      <c r="T28" s="54" t="str">
        <f>IF(S28=DATE($C$2+1,3,31),"〇","")</f>
        <v/>
      </c>
      <c r="U28" s="61" t="str">
        <f t="shared" si="104"/>
        <v/>
      </c>
      <c r="V28" s="54" t="str">
        <f>IF(U28=DATE($C$2+1,3,31),"〇","")</f>
        <v/>
      </c>
      <c r="W28" s="56" t="str">
        <f t="shared" si="105"/>
        <v/>
      </c>
      <c r="X28" s="56" t="str">
        <f t="shared" si="79"/>
        <v/>
      </c>
      <c r="Y28" s="56" t="str">
        <f t="shared" si="80"/>
        <v/>
      </c>
      <c r="Z28" s="56" t="str">
        <f t="shared" si="81"/>
        <v/>
      </c>
      <c r="AA28" s="56" t="str">
        <f t="shared" si="82"/>
        <v/>
      </c>
      <c r="AB28" s="56" t="str">
        <f t="shared" si="83"/>
        <v/>
      </c>
      <c r="AC28" s="56" t="str">
        <f t="shared" si="84"/>
        <v/>
      </c>
      <c r="AD28" s="56" t="str">
        <f t="shared" si="85"/>
        <v/>
      </c>
      <c r="AE28" s="56" t="str">
        <f t="shared" si="86"/>
        <v/>
      </c>
      <c r="AF28" s="56" t="str">
        <f t="shared" si="87"/>
        <v/>
      </c>
      <c r="AG28" s="56" t="str">
        <f t="shared" si="88"/>
        <v/>
      </c>
      <c r="AH28" s="64" t="str">
        <f t="shared" si="89"/>
        <v/>
      </c>
      <c r="AI28" s="58" t="str">
        <f t="shared" ref="AI28:AT28" si="108">IF(W28="","",COUNTIF($U28,"&gt;"&amp;$S$3)+COUNTIF(AI24:AI27,"&gt;0"))</f>
        <v/>
      </c>
      <c r="AJ28" s="58" t="str">
        <f t="shared" si="108"/>
        <v/>
      </c>
      <c r="AK28" s="58" t="str">
        <f t="shared" si="108"/>
        <v/>
      </c>
      <c r="AL28" s="58" t="str">
        <f t="shared" si="108"/>
        <v/>
      </c>
      <c r="AM28" s="58" t="str">
        <f t="shared" si="108"/>
        <v/>
      </c>
      <c r="AN28" s="58" t="str">
        <f t="shared" si="108"/>
        <v/>
      </c>
      <c r="AO28" s="58" t="str">
        <f t="shared" si="108"/>
        <v/>
      </c>
      <c r="AP28" s="58" t="str">
        <f t="shared" si="108"/>
        <v/>
      </c>
      <c r="AQ28" s="58" t="str">
        <f t="shared" si="108"/>
        <v/>
      </c>
      <c r="AR28" s="58" t="str">
        <f t="shared" si="108"/>
        <v/>
      </c>
      <c r="AS28" s="58" t="str">
        <f t="shared" si="108"/>
        <v/>
      </c>
      <c r="AT28" s="63" t="str">
        <f t="shared" si="108"/>
        <v/>
      </c>
      <c r="AU28" s="35"/>
    </row>
    <row r="29" spans="1:47" ht="18" customHeight="1" x14ac:dyDescent="0.4">
      <c r="A29" s="131"/>
      <c r="B29" s="141" t="s">
        <v>7</v>
      </c>
      <c r="C29" s="141"/>
      <c r="D29" s="141"/>
      <c r="E29" s="142"/>
      <c r="F29" s="2"/>
      <c r="G29" s="134">
        <f>SUM(G24:G28)</f>
        <v>0</v>
      </c>
      <c r="H29" s="135">
        <f t="shared" ref="H29" si="109">SUM(H24:H28)</f>
        <v>0</v>
      </c>
      <c r="I29" s="134">
        <f>SUM(I24:I28)</f>
        <v>0</v>
      </c>
      <c r="J29" s="135">
        <f t="shared" ref="J29" si="110">SUM(J24:J28)</f>
        <v>0</v>
      </c>
      <c r="K29" s="134">
        <f>SUM(K24:K28)</f>
        <v>0</v>
      </c>
      <c r="L29" s="135">
        <f t="shared" ref="L29" si="111">SUM(L24:L28)</f>
        <v>0</v>
      </c>
      <c r="M29" s="134">
        <f>SUM(M24:M28)</f>
        <v>0</v>
      </c>
      <c r="N29" s="135">
        <f t="shared" ref="N29" si="112">SUM(N24:N28)</f>
        <v>0</v>
      </c>
      <c r="O29" s="134">
        <f>SUM(O24:O28)</f>
        <v>0</v>
      </c>
      <c r="P29" s="135">
        <f t="shared" ref="P29" si="113">SUM(P24:P28)</f>
        <v>0</v>
      </c>
      <c r="Q29" s="134">
        <f>SUM(Q24:Q28)</f>
        <v>0</v>
      </c>
      <c r="R29" s="136">
        <f t="shared" ref="R29" si="114">SUM(R24:R28)</f>
        <v>0</v>
      </c>
      <c r="S29" s="65"/>
      <c r="T29" s="66"/>
      <c r="U29" s="67"/>
      <c r="V29" s="66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9"/>
      <c r="AI29" s="68"/>
      <c r="AJ29" s="68"/>
      <c r="AK29" s="68"/>
      <c r="AL29" s="68"/>
      <c r="AM29" s="68"/>
      <c r="AN29" s="68"/>
      <c r="AO29" s="68"/>
      <c r="AP29" s="68"/>
      <c r="AQ29" s="68"/>
      <c r="AR29" s="68"/>
      <c r="AS29" s="68"/>
      <c r="AT29" s="69"/>
      <c r="AU29" s="35"/>
    </row>
    <row r="30" spans="1:47" ht="18" customHeight="1" thickBot="1" x14ac:dyDescent="0.45">
      <c r="A30" s="137"/>
      <c r="B30" s="143" t="s">
        <v>8</v>
      </c>
      <c r="C30" s="143"/>
      <c r="D30" s="143"/>
      <c r="E30" s="144"/>
      <c r="F30" s="3"/>
      <c r="G30" s="140"/>
      <c r="H30" s="77">
        <f>SUM(G29,H29)</f>
        <v>0</v>
      </c>
      <c r="I30" s="140"/>
      <c r="J30" s="77">
        <f>SUM(I29,J29)</f>
        <v>0</v>
      </c>
      <c r="K30" s="140"/>
      <c r="L30" s="77">
        <f>SUM(K29,L29)</f>
        <v>0</v>
      </c>
      <c r="M30" s="140"/>
      <c r="N30" s="77">
        <f>SUM(M29,N29)</f>
        <v>0</v>
      </c>
      <c r="O30" s="140"/>
      <c r="P30" s="77">
        <f>SUM(O29,P29)</f>
        <v>0</v>
      </c>
      <c r="Q30" s="140"/>
      <c r="R30" s="78">
        <f>SUM(Q29,R29)</f>
        <v>0</v>
      </c>
      <c r="S30" s="70"/>
      <c r="T30" s="71"/>
      <c r="U30" s="72"/>
      <c r="V30" s="71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4"/>
      <c r="AI30" s="75"/>
      <c r="AJ30" s="75"/>
      <c r="AK30" s="75"/>
      <c r="AL30" s="75"/>
      <c r="AM30" s="75"/>
      <c r="AN30" s="75"/>
      <c r="AO30" s="75"/>
      <c r="AP30" s="75"/>
      <c r="AQ30" s="75"/>
      <c r="AR30" s="75"/>
      <c r="AS30" s="75"/>
      <c r="AT30" s="76"/>
      <c r="AU30" s="35"/>
    </row>
    <row r="31" spans="1:47" ht="18" customHeight="1" thickTop="1" x14ac:dyDescent="0.4">
      <c r="A31" s="7"/>
      <c r="B31" s="8"/>
      <c r="C31" s="9"/>
      <c r="D31" s="9"/>
      <c r="E31" s="10"/>
      <c r="F31" s="1" t="str">
        <f>IFERROR(DATE(C31,D31,E31),"")</f>
        <v/>
      </c>
      <c r="G31" s="129">
        <f>IFERROR(
    IF(W31&gt;18, 0,
        IF(AND(W31=18, $T31=""), 0,
            IF(AND(W31=17, $T31=""), 0,
                IF(AI31&gt;2, 30000,
                    IF(W31&lt;3, 15000, 10000)
                )
            )
        )
    ),
"")</f>
        <v>0</v>
      </c>
      <c r="H31" s="130">
        <f t="shared" ref="H31:R31" si="115">IFERROR(
    IF(X31&gt;18, 0,
        IF(AND(X31=18, $T31=""), 0,
            IF(AJ31&gt;2, 30000,
                IF(X31&lt;3, 15000, 10000)
            )
        )
    ),
"")</f>
        <v>0</v>
      </c>
      <c r="I31" s="129">
        <f t="shared" si="115"/>
        <v>0</v>
      </c>
      <c r="J31" s="130">
        <f t="shared" si="115"/>
        <v>0</v>
      </c>
      <c r="K31" s="129">
        <f t="shared" si="115"/>
        <v>0</v>
      </c>
      <c r="L31" s="130">
        <f t="shared" si="115"/>
        <v>0</v>
      </c>
      <c r="M31" s="129">
        <f t="shared" si="115"/>
        <v>0</v>
      </c>
      <c r="N31" s="130">
        <f t="shared" si="115"/>
        <v>0</v>
      </c>
      <c r="O31" s="129">
        <f t="shared" si="115"/>
        <v>0</v>
      </c>
      <c r="P31" s="130">
        <f t="shared" si="115"/>
        <v>0</v>
      </c>
      <c r="Q31" s="129">
        <f t="shared" si="115"/>
        <v>0</v>
      </c>
      <c r="R31" s="130">
        <f t="shared" si="115"/>
        <v>0</v>
      </c>
      <c r="S31" s="53" t="str">
        <f>IFERROR(DATE(YEAR($F31)+18+(TEXT($F31,"mm/dd")&gt;"04/01"),3,31),"")</f>
        <v/>
      </c>
      <c r="T31" s="54" t="str">
        <f>IF(S31=DATE($C$2+1,3,31),"〇","")</f>
        <v/>
      </c>
      <c r="U31" s="55" t="str">
        <f>IFERROR(DATE(YEAR($F31)+22+(TEXT($F31,"mm/dd")&gt;"04/01"),3,31),"")</f>
        <v/>
      </c>
      <c r="V31" s="54" t="str">
        <f>IF(U31=DATE($C$2+1,3,31),"〇","")</f>
        <v/>
      </c>
      <c r="W31" s="56" t="str">
        <f>IFERROR(DATEDIF($F31,G$3,"Y"),"")</f>
        <v/>
      </c>
      <c r="X31" s="56" t="str">
        <f t="shared" ref="X31:X35" si="116">IFERROR(DATEDIF($F31,H$3,"Y"),"")</f>
        <v/>
      </c>
      <c r="Y31" s="56" t="str">
        <f t="shared" ref="Y31:Y35" si="117">IFERROR(DATEDIF($F31,I$3,"Y"),"")</f>
        <v/>
      </c>
      <c r="Z31" s="56" t="str">
        <f t="shared" ref="Z31:Z35" si="118">IFERROR(DATEDIF($F31,J$3,"Y"),"")</f>
        <v/>
      </c>
      <c r="AA31" s="56" t="str">
        <f t="shared" ref="AA31:AA35" si="119">IFERROR(DATEDIF($F31,K$3,"Y"),"")</f>
        <v/>
      </c>
      <c r="AB31" s="56" t="str">
        <f t="shared" ref="AB31:AB35" si="120">IFERROR(DATEDIF($F31,L$3,"Y"),"")</f>
        <v/>
      </c>
      <c r="AC31" s="56" t="str">
        <f t="shared" ref="AC31:AC35" si="121">IFERROR(DATEDIF($F31,M$3,"Y"),"")</f>
        <v/>
      </c>
      <c r="AD31" s="56" t="str">
        <f t="shared" ref="AD31:AD35" si="122">IFERROR(DATEDIF($F31,N$3,"Y"),"")</f>
        <v/>
      </c>
      <c r="AE31" s="56" t="str">
        <f t="shared" ref="AE31:AE35" si="123">IFERROR(DATEDIF($F31,O$3,"Y"),"")</f>
        <v/>
      </c>
      <c r="AF31" s="56" t="str">
        <f t="shared" ref="AF31:AF35" si="124">IFERROR(DATEDIF($F31,P$3,"Y"),"")</f>
        <v/>
      </c>
      <c r="AG31" s="56" t="str">
        <f t="shared" ref="AG31:AG35" si="125">IFERROR(DATEDIF($F31,Q$3,"Y"),"")</f>
        <v/>
      </c>
      <c r="AH31" s="57" t="str">
        <f t="shared" ref="AH31:AH35" si="126">IFERROR(IF(AND(MONTH(F31)=2,DAY(F31)=29),DATEDIF($F31,R$3+1,"Y"),DATEDIF($F31,R$3,"Y")),"")</f>
        <v/>
      </c>
      <c r="AI31" s="58" t="str">
        <f t="shared" ref="AI31:AT32" si="127">IF(W31="","",COUNTIF($U31,"&gt;"&amp;$S$3)+COUNTIF(AI30,"&gt;0"))</f>
        <v/>
      </c>
      <c r="AJ31" s="58" t="str">
        <f t="shared" si="127"/>
        <v/>
      </c>
      <c r="AK31" s="58" t="str">
        <f t="shared" si="127"/>
        <v/>
      </c>
      <c r="AL31" s="58" t="str">
        <f t="shared" si="127"/>
        <v/>
      </c>
      <c r="AM31" s="58" t="str">
        <f t="shared" si="127"/>
        <v/>
      </c>
      <c r="AN31" s="58" t="str">
        <f t="shared" si="127"/>
        <v/>
      </c>
      <c r="AO31" s="58" t="str">
        <f t="shared" si="127"/>
        <v/>
      </c>
      <c r="AP31" s="58" t="str">
        <f t="shared" si="127"/>
        <v/>
      </c>
      <c r="AQ31" s="58" t="str">
        <f t="shared" si="127"/>
        <v/>
      </c>
      <c r="AR31" s="58" t="str">
        <f t="shared" si="127"/>
        <v/>
      </c>
      <c r="AS31" s="58" t="str">
        <f t="shared" si="127"/>
        <v/>
      </c>
      <c r="AT31" s="59" t="str">
        <f t="shared" si="127"/>
        <v/>
      </c>
      <c r="AU31" s="35"/>
    </row>
    <row r="32" spans="1:47" ht="18" customHeight="1" x14ac:dyDescent="0.4">
      <c r="A32" s="11"/>
      <c r="B32" s="8"/>
      <c r="C32" s="9"/>
      <c r="D32" s="9"/>
      <c r="E32" s="10"/>
      <c r="F32" s="1" t="str">
        <f>IFERROR(DATE(C32,D32,E32),"")</f>
        <v/>
      </c>
      <c r="G32" s="129">
        <f t="shared" ref="G32:G35" si="128">IFERROR(
    IF(W32&gt;18, 0,
        IF(AND(W32=18, $T32=""), 0,
            IF(AND(W32=17, $T32=""), 0,
                IF(AI32&gt;2, 30000,
                    IF(W32&lt;3, 15000, 10000)
                )
            )
        )
    ),
"")</f>
        <v>0</v>
      </c>
      <c r="H32" s="130">
        <f t="shared" ref="H32:H35" si="129">IFERROR(
    IF(X32&gt;18, 0,
        IF(AND(X32=18, $T32=""), 0,
            IF(AJ32&gt;2, 30000,
                IF(X32&lt;3, 15000, 10000)
            )
        )
    ),
"")</f>
        <v>0</v>
      </c>
      <c r="I32" s="129">
        <f t="shared" ref="I32:I35" si="130">IFERROR(
    IF(Y32&gt;18, 0,
        IF(AND(Y32=18, $T32=""), 0,
            IF(AK32&gt;2, 30000,
                IF(Y32&lt;3, 15000, 10000)
            )
        )
    ),
"")</f>
        <v>0</v>
      </c>
      <c r="J32" s="130">
        <f t="shared" ref="J32:J35" si="131">IFERROR(
    IF(Z32&gt;18, 0,
        IF(AND(Z32=18, $T32=""), 0,
            IF(AL32&gt;2, 30000,
                IF(Z32&lt;3, 15000, 10000)
            )
        )
    ),
"")</f>
        <v>0</v>
      </c>
      <c r="K32" s="129">
        <f t="shared" ref="K32:K35" si="132">IFERROR(
    IF(AA32&gt;18, 0,
        IF(AND(AA32=18, $T32=""), 0,
            IF(AM32&gt;2, 30000,
                IF(AA32&lt;3, 15000, 10000)
            )
        )
    ),
"")</f>
        <v>0</v>
      </c>
      <c r="L32" s="130">
        <f t="shared" ref="L32:L35" si="133">IFERROR(
    IF(AB32&gt;18, 0,
        IF(AND(AB32=18, $T32=""), 0,
            IF(AN32&gt;2, 30000,
                IF(AB32&lt;3, 15000, 10000)
            )
        )
    ),
"")</f>
        <v>0</v>
      </c>
      <c r="M32" s="129">
        <f t="shared" ref="M32:M35" si="134">IFERROR(
    IF(AC32&gt;18, 0,
        IF(AND(AC32=18, $T32=""), 0,
            IF(AO32&gt;2, 30000,
                IF(AC32&lt;3, 15000, 10000)
            )
        )
    ),
"")</f>
        <v>0</v>
      </c>
      <c r="N32" s="130">
        <f t="shared" ref="N32:N35" si="135">IFERROR(
    IF(AD32&gt;18, 0,
        IF(AND(AD32=18, $T32=""), 0,
            IF(AP32&gt;2, 30000,
                IF(AD32&lt;3, 15000, 10000)
            )
        )
    ),
"")</f>
        <v>0</v>
      </c>
      <c r="O32" s="129">
        <f t="shared" ref="O32:O35" si="136">IFERROR(
    IF(AE32&gt;18, 0,
        IF(AND(AE32=18, $T32=""), 0,
            IF(AQ32&gt;2, 30000,
                IF(AE32&lt;3, 15000, 10000)
            )
        )
    ),
"")</f>
        <v>0</v>
      </c>
      <c r="P32" s="130">
        <f t="shared" ref="P32:P35" si="137">IFERROR(
    IF(AF32&gt;18, 0,
        IF(AND(AF32=18, $T32=""), 0,
            IF(AR32&gt;2, 30000,
                IF(AF32&lt;3, 15000, 10000)
            )
        )
    ),
"")</f>
        <v>0</v>
      </c>
      <c r="Q32" s="129">
        <f t="shared" ref="Q32:Q35" si="138">IFERROR(
    IF(AG32&gt;18, 0,
        IF(AND(AG32=18, $T32=""), 0,
            IF(AS32&gt;2, 30000,
                IF(AG32&lt;3, 15000, 10000)
            )
        )
    ),
"")</f>
        <v>0</v>
      </c>
      <c r="R32" s="130">
        <f t="shared" ref="R32:R35" si="139">IFERROR(
    IF(AH32&gt;18, 0,
        IF(AND(AH32=18, $T32=""), 0,
            IF(AT32&gt;2, 30000,
                IF(AH32&lt;3, 15000, 10000)
            )
        )
    ),
"")</f>
        <v>0</v>
      </c>
      <c r="S32" s="60" t="str">
        <f>IFERROR(DATE(YEAR($F32)+18+(TEXT($F32,"mm/dd")&gt;"04/01"),3,31),"")</f>
        <v/>
      </c>
      <c r="T32" s="54" t="str">
        <f>IF(S32=DATE($C$2+1,3,31),"〇","")</f>
        <v/>
      </c>
      <c r="U32" s="61" t="str">
        <f>IFERROR(DATE(YEAR($F32)+22+(TEXT($F32,"mm/dd")&gt;"04/01"),3,31),"")</f>
        <v/>
      </c>
      <c r="V32" s="54" t="str">
        <f>IF(U32=DATE($C$2+1,3,31),"〇","")</f>
        <v/>
      </c>
      <c r="W32" s="56" t="str">
        <f>IFERROR(DATEDIF($F32,G$3,"Y"),"")</f>
        <v/>
      </c>
      <c r="X32" s="56" t="str">
        <f t="shared" si="116"/>
        <v/>
      </c>
      <c r="Y32" s="56" t="str">
        <f t="shared" si="117"/>
        <v/>
      </c>
      <c r="Z32" s="56" t="str">
        <f t="shared" si="118"/>
        <v/>
      </c>
      <c r="AA32" s="56" t="str">
        <f t="shared" si="119"/>
        <v/>
      </c>
      <c r="AB32" s="56" t="str">
        <f t="shared" si="120"/>
        <v/>
      </c>
      <c r="AC32" s="56" t="str">
        <f t="shared" si="121"/>
        <v/>
      </c>
      <c r="AD32" s="56" t="str">
        <f t="shared" si="122"/>
        <v/>
      </c>
      <c r="AE32" s="56" t="str">
        <f t="shared" si="123"/>
        <v/>
      </c>
      <c r="AF32" s="56" t="str">
        <f t="shared" si="124"/>
        <v/>
      </c>
      <c r="AG32" s="56" t="str">
        <f t="shared" si="125"/>
        <v/>
      </c>
      <c r="AH32" s="62" t="str">
        <f t="shared" si="126"/>
        <v/>
      </c>
      <c r="AI32" s="58" t="str">
        <f t="shared" si="127"/>
        <v/>
      </c>
      <c r="AJ32" s="58" t="str">
        <f t="shared" si="127"/>
        <v/>
      </c>
      <c r="AK32" s="58" t="str">
        <f t="shared" si="127"/>
        <v/>
      </c>
      <c r="AL32" s="58" t="str">
        <f t="shared" si="127"/>
        <v/>
      </c>
      <c r="AM32" s="58" t="str">
        <f t="shared" si="127"/>
        <v/>
      </c>
      <c r="AN32" s="58" t="str">
        <f t="shared" si="127"/>
        <v/>
      </c>
      <c r="AO32" s="58" t="str">
        <f t="shared" si="127"/>
        <v/>
      </c>
      <c r="AP32" s="58" t="str">
        <f t="shared" si="127"/>
        <v/>
      </c>
      <c r="AQ32" s="58" t="str">
        <f t="shared" si="127"/>
        <v/>
      </c>
      <c r="AR32" s="58" t="str">
        <f t="shared" si="127"/>
        <v/>
      </c>
      <c r="AS32" s="58" t="str">
        <f t="shared" si="127"/>
        <v/>
      </c>
      <c r="AT32" s="63" t="str">
        <f t="shared" si="127"/>
        <v/>
      </c>
      <c r="AU32" s="35"/>
    </row>
    <row r="33" spans="1:47" ht="18" customHeight="1" x14ac:dyDescent="0.4">
      <c r="A33" s="12"/>
      <c r="B33" s="8"/>
      <c r="C33" s="9"/>
      <c r="D33" s="9"/>
      <c r="E33" s="10"/>
      <c r="F33" s="1" t="str">
        <f>IFERROR(DATE(C33,D33,E33),"")</f>
        <v/>
      </c>
      <c r="G33" s="129">
        <f t="shared" si="128"/>
        <v>0</v>
      </c>
      <c r="H33" s="130">
        <f t="shared" si="129"/>
        <v>0</v>
      </c>
      <c r="I33" s="129">
        <f t="shared" si="130"/>
        <v>0</v>
      </c>
      <c r="J33" s="130">
        <f t="shared" si="131"/>
        <v>0</v>
      </c>
      <c r="K33" s="129">
        <f t="shared" si="132"/>
        <v>0</v>
      </c>
      <c r="L33" s="130">
        <f t="shared" si="133"/>
        <v>0</v>
      </c>
      <c r="M33" s="129">
        <f t="shared" si="134"/>
        <v>0</v>
      </c>
      <c r="N33" s="130">
        <f t="shared" si="135"/>
        <v>0</v>
      </c>
      <c r="O33" s="129">
        <f t="shared" si="136"/>
        <v>0</v>
      </c>
      <c r="P33" s="130">
        <f t="shared" si="137"/>
        <v>0</v>
      </c>
      <c r="Q33" s="129">
        <f t="shared" si="138"/>
        <v>0</v>
      </c>
      <c r="R33" s="130">
        <f t="shared" si="139"/>
        <v>0</v>
      </c>
      <c r="S33" s="60" t="str">
        <f t="shared" ref="S33" si="140">IFERROR(DATE(YEAR($F33)+18+(TEXT($F33,"mm/dd")&gt;"04/01"),3,31),"")</f>
        <v/>
      </c>
      <c r="T33" s="54" t="str">
        <f>IF(S33=DATE($C$2+1,3,31),"〇","")</f>
        <v/>
      </c>
      <c r="U33" s="61" t="str">
        <f t="shared" ref="U33:U35" si="141">IFERROR(DATE(YEAR($F33)+22+(TEXT($F33,"mm/dd")&gt;"04/01"),3,31),"")</f>
        <v/>
      </c>
      <c r="V33" s="54" t="str">
        <f>IF(U33=DATE($C$2+1,3,31),"〇","")</f>
        <v/>
      </c>
      <c r="W33" s="56" t="str">
        <f t="shared" ref="W33:W35" si="142">IFERROR(DATEDIF($F33,G$3,"Y"),"")</f>
        <v/>
      </c>
      <c r="X33" s="56" t="str">
        <f t="shared" si="116"/>
        <v/>
      </c>
      <c r="Y33" s="56" t="str">
        <f t="shared" si="117"/>
        <v/>
      </c>
      <c r="Z33" s="56" t="str">
        <f t="shared" si="118"/>
        <v/>
      </c>
      <c r="AA33" s="56" t="str">
        <f t="shared" si="119"/>
        <v/>
      </c>
      <c r="AB33" s="56" t="str">
        <f t="shared" si="120"/>
        <v/>
      </c>
      <c r="AC33" s="56" t="str">
        <f t="shared" si="121"/>
        <v/>
      </c>
      <c r="AD33" s="56" t="str">
        <f t="shared" si="122"/>
        <v/>
      </c>
      <c r="AE33" s="56" t="str">
        <f t="shared" si="123"/>
        <v/>
      </c>
      <c r="AF33" s="56" t="str">
        <f t="shared" si="124"/>
        <v/>
      </c>
      <c r="AG33" s="56" t="str">
        <f t="shared" si="125"/>
        <v/>
      </c>
      <c r="AH33" s="62" t="str">
        <f t="shared" si="126"/>
        <v/>
      </c>
      <c r="AI33" s="58" t="str">
        <f t="shared" ref="AI33:AT33" si="143">IF(W33="","",COUNTIF($U33,"&gt;"&amp;$S$3)+COUNTIF(AI31:AI32,"&gt;0"))</f>
        <v/>
      </c>
      <c r="AJ33" s="58" t="str">
        <f t="shared" si="143"/>
        <v/>
      </c>
      <c r="AK33" s="58" t="str">
        <f t="shared" si="143"/>
        <v/>
      </c>
      <c r="AL33" s="58" t="str">
        <f t="shared" si="143"/>
        <v/>
      </c>
      <c r="AM33" s="58" t="str">
        <f t="shared" si="143"/>
        <v/>
      </c>
      <c r="AN33" s="58" t="str">
        <f t="shared" si="143"/>
        <v/>
      </c>
      <c r="AO33" s="58" t="str">
        <f t="shared" si="143"/>
        <v/>
      </c>
      <c r="AP33" s="58" t="str">
        <f t="shared" si="143"/>
        <v/>
      </c>
      <c r="AQ33" s="58" t="str">
        <f t="shared" si="143"/>
        <v/>
      </c>
      <c r="AR33" s="58" t="str">
        <f t="shared" si="143"/>
        <v/>
      </c>
      <c r="AS33" s="58" t="str">
        <f t="shared" si="143"/>
        <v/>
      </c>
      <c r="AT33" s="63" t="str">
        <f t="shared" si="143"/>
        <v/>
      </c>
      <c r="AU33" s="35"/>
    </row>
    <row r="34" spans="1:47" ht="18" customHeight="1" x14ac:dyDescent="0.4">
      <c r="A34" s="12"/>
      <c r="B34" s="8"/>
      <c r="C34" s="9"/>
      <c r="D34" s="9"/>
      <c r="E34" s="10"/>
      <c r="F34" s="1" t="str">
        <f>IFERROR(DATE(C34,D34,E34),"")</f>
        <v/>
      </c>
      <c r="G34" s="129">
        <f t="shared" si="128"/>
        <v>0</v>
      </c>
      <c r="H34" s="130">
        <f t="shared" si="129"/>
        <v>0</v>
      </c>
      <c r="I34" s="129">
        <f t="shared" si="130"/>
        <v>0</v>
      </c>
      <c r="J34" s="130">
        <f t="shared" si="131"/>
        <v>0</v>
      </c>
      <c r="K34" s="129">
        <f t="shared" si="132"/>
        <v>0</v>
      </c>
      <c r="L34" s="130">
        <f t="shared" si="133"/>
        <v>0</v>
      </c>
      <c r="M34" s="129">
        <f t="shared" si="134"/>
        <v>0</v>
      </c>
      <c r="N34" s="130">
        <f t="shared" si="135"/>
        <v>0</v>
      </c>
      <c r="O34" s="129">
        <f t="shared" si="136"/>
        <v>0</v>
      </c>
      <c r="P34" s="130">
        <f t="shared" si="137"/>
        <v>0</v>
      </c>
      <c r="Q34" s="129">
        <f t="shared" si="138"/>
        <v>0</v>
      </c>
      <c r="R34" s="130">
        <f t="shared" si="139"/>
        <v>0</v>
      </c>
      <c r="S34" s="60" t="str">
        <f>IFERROR(DATE(YEAR($F34)+18+(TEXT($F34,"mm/dd")&gt;"04/01"),3,31),"")</f>
        <v/>
      </c>
      <c r="T34" s="54" t="str">
        <f>IF(S34=DATE($C$2+1,3,31),"〇","")</f>
        <v/>
      </c>
      <c r="U34" s="61" t="str">
        <f t="shared" si="141"/>
        <v/>
      </c>
      <c r="V34" s="54" t="str">
        <f>IF(U34=DATE($C$2+1,3,31),"〇","")</f>
        <v/>
      </c>
      <c r="W34" s="56" t="str">
        <f t="shared" si="142"/>
        <v/>
      </c>
      <c r="X34" s="56" t="str">
        <f t="shared" si="116"/>
        <v/>
      </c>
      <c r="Y34" s="56" t="str">
        <f t="shared" si="117"/>
        <v/>
      </c>
      <c r="Z34" s="56" t="str">
        <f t="shared" si="118"/>
        <v/>
      </c>
      <c r="AA34" s="56" t="str">
        <f t="shared" si="119"/>
        <v/>
      </c>
      <c r="AB34" s="56" t="str">
        <f t="shared" si="120"/>
        <v/>
      </c>
      <c r="AC34" s="56" t="str">
        <f t="shared" si="121"/>
        <v/>
      </c>
      <c r="AD34" s="56" t="str">
        <f t="shared" si="122"/>
        <v/>
      </c>
      <c r="AE34" s="56" t="str">
        <f t="shared" si="123"/>
        <v/>
      </c>
      <c r="AF34" s="56" t="str">
        <f t="shared" si="124"/>
        <v/>
      </c>
      <c r="AG34" s="56" t="str">
        <f t="shared" si="125"/>
        <v/>
      </c>
      <c r="AH34" s="62" t="str">
        <f t="shared" si="126"/>
        <v/>
      </c>
      <c r="AI34" s="58" t="str">
        <f t="shared" ref="AI34:AT34" si="144">IF(W34="","",COUNTIF($U34,"&gt;"&amp;$S$3)+COUNTIF(AI31:AI33,"&gt;0"))</f>
        <v/>
      </c>
      <c r="AJ34" s="58" t="str">
        <f t="shared" si="144"/>
        <v/>
      </c>
      <c r="AK34" s="58" t="str">
        <f t="shared" si="144"/>
        <v/>
      </c>
      <c r="AL34" s="58" t="str">
        <f t="shared" si="144"/>
        <v/>
      </c>
      <c r="AM34" s="58" t="str">
        <f t="shared" si="144"/>
        <v/>
      </c>
      <c r="AN34" s="58" t="str">
        <f t="shared" si="144"/>
        <v/>
      </c>
      <c r="AO34" s="58" t="str">
        <f t="shared" si="144"/>
        <v/>
      </c>
      <c r="AP34" s="58" t="str">
        <f t="shared" si="144"/>
        <v/>
      </c>
      <c r="AQ34" s="58" t="str">
        <f t="shared" si="144"/>
        <v/>
      </c>
      <c r="AR34" s="58" t="str">
        <f t="shared" si="144"/>
        <v/>
      </c>
      <c r="AS34" s="58" t="str">
        <f t="shared" si="144"/>
        <v/>
      </c>
      <c r="AT34" s="63" t="str">
        <f t="shared" si="144"/>
        <v/>
      </c>
      <c r="AU34" s="35"/>
    </row>
    <row r="35" spans="1:47" ht="18" customHeight="1" x14ac:dyDescent="0.4">
      <c r="A35" s="13"/>
      <c r="B35" s="14"/>
      <c r="C35" s="15"/>
      <c r="D35" s="15"/>
      <c r="E35" s="16"/>
      <c r="F35" s="1" t="str">
        <f>IFERROR(DATE(C35,D35,E35),"")</f>
        <v/>
      </c>
      <c r="G35" s="129">
        <f t="shared" si="128"/>
        <v>0</v>
      </c>
      <c r="H35" s="130">
        <f t="shared" si="129"/>
        <v>0</v>
      </c>
      <c r="I35" s="129">
        <f t="shared" si="130"/>
        <v>0</v>
      </c>
      <c r="J35" s="130">
        <f t="shared" si="131"/>
        <v>0</v>
      </c>
      <c r="K35" s="129">
        <f t="shared" si="132"/>
        <v>0</v>
      </c>
      <c r="L35" s="130">
        <f t="shared" si="133"/>
        <v>0</v>
      </c>
      <c r="M35" s="129">
        <f t="shared" si="134"/>
        <v>0</v>
      </c>
      <c r="N35" s="130">
        <f t="shared" si="135"/>
        <v>0</v>
      </c>
      <c r="O35" s="129">
        <f t="shared" si="136"/>
        <v>0</v>
      </c>
      <c r="P35" s="130">
        <f t="shared" si="137"/>
        <v>0</v>
      </c>
      <c r="Q35" s="129">
        <f t="shared" si="138"/>
        <v>0</v>
      </c>
      <c r="R35" s="130">
        <f t="shared" si="139"/>
        <v>0</v>
      </c>
      <c r="S35" s="60" t="str">
        <f>IFERROR(DATE(YEAR($F35)+18+(TEXT($F35,"mm/dd")&gt;"04/01"),3,31),"")</f>
        <v/>
      </c>
      <c r="T35" s="54" t="str">
        <f>IF(S35=DATE($C$2+1,3,31),"〇","")</f>
        <v/>
      </c>
      <c r="U35" s="61" t="str">
        <f t="shared" si="141"/>
        <v/>
      </c>
      <c r="V35" s="54" t="str">
        <f>IF(U35=DATE($C$2+1,3,31),"〇","")</f>
        <v/>
      </c>
      <c r="W35" s="56" t="str">
        <f t="shared" si="142"/>
        <v/>
      </c>
      <c r="X35" s="56" t="str">
        <f t="shared" si="116"/>
        <v/>
      </c>
      <c r="Y35" s="56" t="str">
        <f t="shared" si="117"/>
        <v/>
      </c>
      <c r="Z35" s="56" t="str">
        <f t="shared" si="118"/>
        <v/>
      </c>
      <c r="AA35" s="56" t="str">
        <f t="shared" si="119"/>
        <v/>
      </c>
      <c r="AB35" s="56" t="str">
        <f t="shared" si="120"/>
        <v/>
      </c>
      <c r="AC35" s="56" t="str">
        <f t="shared" si="121"/>
        <v/>
      </c>
      <c r="AD35" s="56" t="str">
        <f t="shared" si="122"/>
        <v/>
      </c>
      <c r="AE35" s="56" t="str">
        <f t="shared" si="123"/>
        <v/>
      </c>
      <c r="AF35" s="56" t="str">
        <f t="shared" si="124"/>
        <v/>
      </c>
      <c r="AG35" s="56" t="str">
        <f t="shared" si="125"/>
        <v/>
      </c>
      <c r="AH35" s="64" t="str">
        <f t="shared" si="126"/>
        <v/>
      </c>
      <c r="AI35" s="58" t="str">
        <f t="shared" ref="AI35:AT35" si="145">IF(W35="","",COUNTIF($U35,"&gt;"&amp;$S$3)+COUNTIF(AI31:AI34,"&gt;0"))</f>
        <v/>
      </c>
      <c r="AJ35" s="58" t="str">
        <f t="shared" si="145"/>
        <v/>
      </c>
      <c r="AK35" s="58" t="str">
        <f t="shared" si="145"/>
        <v/>
      </c>
      <c r="AL35" s="58" t="str">
        <f t="shared" si="145"/>
        <v/>
      </c>
      <c r="AM35" s="58" t="str">
        <f t="shared" si="145"/>
        <v/>
      </c>
      <c r="AN35" s="58" t="str">
        <f t="shared" si="145"/>
        <v/>
      </c>
      <c r="AO35" s="58" t="str">
        <f t="shared" si="145"/>
        <v/>
      </c>
      <c r="AP35" s="58" t="str">
        <f t="shared" si="145"/>
        <v/>
      </c>
      <c r="AQ35" s="58" t="str">
        <f t="shared" si="145"/>
        <v/>
      </c>
      <c r="AR35" s="58" t="str">
        <f t="shared" si="145"/>
        <v/>
      </c>
      <c r="AS35" s="58" t="str">
        <f t="shared" si="145"/>
        <v/>
      </c>
      <c r="AT35" s="63" t="str">
        <f t="shared" si="145"/>
        <v/>
      </c>
      <c r="AU35" s="35"/>
    </row>
    <row r="36" spans="1:47" ht="18" customHeight="1" x14ac:dyDescent="0.4">
      <c r="A36" s="131"/>
      <c r="B36" s="141" t="s">
        <v>7</v>
      </c>
      <c r="C36" s="141"/>
      <c r="D36" s="141"/>
      <c r="E36" s="142"/>
      <c r="F36" s="2"/>
      <c r="G36" s="134">
        <f>SUM(G31:G35)</f>
        <v>0</v>
      </c>
      <c r="H36" s="135">
        <f t="shared" ref="H36" si="146">SUM(H31:H35)</f>
        <v>0</v>
      </c>
      <c r="I36" s="134">
        <f>SUM(I31:I35)</f>
        <v>0</v>
      </c>
      <c r="J36" s="135">
        <f t="shared" ref="J36" si="147">SUM(J31:J35)</f>
        <v>0</v>
      </c>
      <c r="K36" s="134">
        <f>SUM(K31:K35)</f>
        <v>0</v>
      </c>
      <c r="L36" s="135">
        <f t="shared" ref="L36" si="148">SUM(L31:L35)</f>
        <v>0</v>
      </c>
      <c r="M36" s="134">
        <f>SUM(M31:M35)</f>
        <v>0</v>
      </c>
      <c r="N36" s="135">
        <f t="shared" ref="N36" si="149">SUM(N31:N35)</f>
        <v>0</v>
      </c>
      <c r="O36" s="134">
        <f>SUM(O31:O35)</f>
        <v>0</v>
      </c>
      <c r="P36" s="135">
        <f t="shared" ref="P36" si="150">SUM(P31:P35)</f>
        <v>0</v>
      </c>
      <c r="Q36" s="134">
        <f>SUM(Q31:Q35)</f>
        <v>0</v>
      </c>
      <c r="R36" s="136">
        <f t="shared" ref="R36" si="151">SUM(R31:R35)</f>
        <v>0</v>
      </c>
      <c r="S36" s="65"/>
      <c r="T36" s="66"/>
      <c r="U36" s="67"/>
      <c r="V36" s="66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9"/>
      <c r="AI36" s="68"/>
      <c r="AJ36" s="68"/>
      <c r="AK36" s="68"/>
      <c r="AL36" s="68"/>
      <c r="AM36" s="68"/>
      <c r="AN36" s="68"/>
      <c r="AO36" s="68"/>
      <c r="AP36" s="68"/>
      <c r="AQ36" s="68"/>
      <c r="AR36" s="68"/>
      <c r="AS36" s="68"/>
      <c r="AT36" s="69"/>
      <c r="AU36" s="35"/>
    </row>
    <row r="37" spans="1:47" ht="18" customHeight="1" thickBot="1" x14ac:dyDescent="0.45">
      <c r="A37" s="137"/>
      <c r="B37" s="143" t="s">
        <v>8</v>
      </c>
      <c r="C37" s="143"/>
      <c r="D37" s="143"/>
      <c r="E37" s="144"/>
      <c r="F37" s="3"/>
      <c r="G37" s="140"/>
      <c r="H37" s="77">
        <f>SUM(G36,H36)</f>
        <v>0</v>
      </c>
      <c r="I37" s="140"/>
      <c r="J37" s="77">
        <f>SUM(I36,J36)</f>
        <v>0</v>
      </c>
      <c r="K37" s="140"/>
      <c r="L37" s="77">
        <f>SUM(K36,L36)</f>
        <v>0</v>
      </c>
      <c r="M37" s="140"/>
      <c r="N37" s="77">
        <f>SUM(M36,N36)</f>
        <v>0</v>
      </c>
      <c r="O37" s="140"/>
      <c r="P37" s="77">
        <f>SUM(O36,P36)</f>
        <v>0</v>
      </c>
      <c r="Q37" s="140"/>
      <c r="R37" s="78">
        <f>SUM(Q36,R36)</f>
        <v>0</v>
      </c>
      <c r="S37" s="70"/>
      <c r="T37" s="71"/>
      <c r="U37" s="72"/>
      <c r="V37" s="71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74"/>
      <c r="AI37" s="75"/>
      <c r="AJ37" s="75"/>
      <c r="AK37" s="75"/>
      <c r="AL37" s="75"/>
      <c r="AM37" s="75"/>
      <c r="AN37" s="75"/>
      <c r="AO37" s="75"/>
      <c r="AP37" s="75"/>
      <c r="AQ37" s="75"/>
      <c r="AR37" s="75"/>
      <c r="AS37" s="75"/>
      <c r="AT37" s="76"/>
      <c r="AU37" s="35"/>
    </row>
    <row r="38" spans="1:47" ht="18" customHeight="1" thickTop="1" x14ac:dyDescent="0.4">
      <c r="A38" s="7"/>
      <c r="B38" s="8"/>
      <c r="C38" s="9"/>
      <c r="D38" s="9"/>
      <c r="E38" s="10"/>
      <c r="F38" s="1" t="str">
        <f>IFERROR(DATE(C38,D38,E38),"")</f>
        <v/>
      </c>
      <c r="G38" s="129">
        <f>IFERROR(
    IF(W38&gt;18, 0,
        IF(AND(W38=18, $T38=""), 0,
            IF(AND(W38=17, $T38=""), 0,
                IF(AI38&gt;2, 30000,
                    IF(W38&lt;3, 15000, 10000)
                )
            )
        )
    ),
"")</f>
        <v>0</v>
      </c>
      <c r="H38" s="130">
        <f t="shared" ref="H38:R38" si="152">IFERROR(
    IF(X38&gt;18, 0,
        IF(AND(X38=18, $T38=""), 0,
            IF(AJ38&gt;2, 30000,
                IF(X38&lt;3, 15000, 10000)
            )
        )
    ),
"")</f>
        <v>0</v>
      </c>
      <c r="I38" s="129">
        <f t="shared" si="152"/>
        <v>0</v>
      </c>
      <c r="J38" s="130">
        <f t="shared" si="152"/>
        <v>0</v>
      </c>
      <c r="K38" s="129">
        <f t="shared" si="152"/>
        <v>0</v>
      </c>
      <c r="L38" s="130">
        <f t="shared" si="152"/>
        <v>0</v>
      </c>
      <c r="M38" s="129">
        <f t="shared" si="152"/>
        <v>0</v>
      </c>
      <c r="N38" s="130">
        <f t="shared" si="152"/>
        <v>0</v>
      </c>
      <c r="O38" s="129">
        <f t="shared" si="152"/>
        <v>0</v>
      </c>
      <c r="P38" s="130">
        <f t="shared" si="152"/>
        <v>0</v>
      </c>
      <c r="Q38" s="129">
        <f t="shared" si="152"/>
        <v>0</v>
      </c>
      <c r="R38" s="130">
        <f t="shared" si="152"/>
        <v>0</v>
      </c>
      <c r="S38" s="53" t="str">
        <f>IFERROR(DATE(YEAR($F38)+18+(TEXT($F38,"mm/dd")&gt;"04/01"),3,31),"")</f>
        <v/>
      </c>
      <c r="T38" s="54" t="str">
        <f>IF(S38=DATE($C$2+1,3,31),"〇","")</f>
        <v/>
      </c>
      <c r="U38" s="55" t="str">
        <f>IFERROR(DATE(YEAR($F38)+22+(TEXT($F38,"mm/dd")&gt;"04/01"),3,31),"")</f>
        <v/>
      </c>
      <c r="V38" s="54" t="str">
        <f>IF(U38=DATE($C$2+1,3,31),"〇","")</f>
        <v/>
      </c>
      <c r="W38" s="56" t="str">
        <f>IFERROR(DATEDIF($F38,G$3,"Y"),"")</f>
        <v/>
      </c>
      <c r="X38" s="56" t="str">
        <f t="shared" ref="X38:X42" si="153">IFERROR(DATEDIF($F38,H$3,"Y"),"")</f>
        <v/>
      </c>
      <c r="Y38" s="56" t="str">
        <f t="shared" ref="Y38:Y42" si="154">IFERROR(DATEDIF($F38,I$3,"Y"),"")</f>
        <v/>
      </c>
      <c r="Z38" s="56" t="str">
        <f t="shared" ref="Z38:Z42" si="155">IFERROR(DATEDIF($F38,J$3,"Y"),"")</f>
        <v/>
      </c>
      <c r="AA38" s="56" t="str">
        <f t="shared" ref="AA38:AA42" si="156">IFERROR(DATEDIF($F38,K$3,"Y"),"")</f>
        <v/>
      </c>
      <c r="AB38" s="56" t="str">
        <f t="shared" ref="AB38:AB42" si="157">IFERROR(DATEDIF($F38,L$3,"Y"),"")</f>
        <v/>
      </c>
      <c r="AC38" s="56" t="str">
        <f t="shared" ref="AC38:AC42" si="158">IFERROR(DATEDIF($F38,M$3,"Y"),"")</f>
        <v/>
      </c>
      <c r="AD38" s="56" t="str">
        <f t="shared" ref="AD38:AD42" si="159">IFERROR(DATEDIF($F38,N$3,"Y"),"")</f>
        <v/>
      </c>
      <c r="AE38" s="56" t="str">
        <f t="shared" ref="AE38:AE42" si="160">IFERROR(DATEDIF($F38,O$3,"Y"),"")</f>
        <v/>
      </c>
      <c r="AF38" s="56" t="str">
        <f t="shared" ref="AF38:AF42" si="161">IFERROR(DATEDIF($F38,P$3,"Y"),"")</f>
        <v/>
      </c>
      <c r="AG38" s="56" t="str">
        <f t="shared" ref="AG38:AG42" si="162">IFERROR(DATEDIF($F38,Q$3,"Y"),"")</f>
        <v/>
      </c>
      <c r="AH38" s="57" t="str">
        <f t="shared" ref="AH38:AH42" si="163">IFERROR(IF(AND(MONTH(F38)=2,DAY(F38)=29),DATEDIF($F38,R$3+1,"Y"),DATEDIF($F38,R$3,"Y")),"")</f>
        <v/>
      </c>
      <c r="AI38" s="58" t="str">
        <f t="shared" ref="AI38:AT39" si="164">IF(W38="","",COUNTIF($U38,"&gt;"&amp;$S$3)+COUNTIF(AI37,"&gt;0"))</f>
        <v/>
      </c>
      <c r="AJ38" s="58" t="str">
        <f t="shared" si="164"/>
        <v/>
      </c>
      <c r="AK38" s="58" t="str">
        <f t="shared" si="164"/>
        <v/>
      </c>
      <c r="AL38" s="58" t="str">
        <f t="shared" si="164"/>
        <v/>
      </c>
      <c r="AM38" s="58" t="str">
        <f t="shared" si="164"/>
        <v/>
      </c>
      <c r="AN38" s="58" t="str">
        <f t="shared" si="164"/>
        <v/>
      </c>
      <c r="AO38" s="58" t="str">
        <f t="shared" si="164"/>
        <v/>
      </c>
      <c r="AP38" s="58" t="str">
        <f t="shared" si="164"/>
        <v/>
      </c>
      <c r="AQ38" s="58" t="str">
        <f t="shared" si="164"/>
        <v/>
      </c>
      <c r="AR38" s="58" t="str">
        <f t="shared" si="164"/>
        <v/>
      </c>
      <c r="AS38" s="58" t="str">
        <f t="shared" si="164"/>
        <v/>
      </c>
      <c r="AT38" s="59" t="str">
        <f t="shared" si="164"/>
        <v/>
      </c>
      <c r="AU38" s="35"/>
    </row>
    <row r="39" spans="1:47" ht="18" customHeight="1" x14ac:dyDescent="0.4">
      <c r="A39" s="11"/>
      <c r="B39" s="8"/>
      <c r="C39" s="9"/>
      <c r="D39" s="9"/>
      <c r="E39" s="10"/>
      <c r="F39" s="1" t="str">
        <f>IFERROR(DATE(C39,D39,E39),"")</f>
        <v/>
      </c>
      <c r="G39" s="129">
        <f t="shared" ref="G39:G42" si="165">IFERROR(
    IF(W39&gt;18, 0,
        IF(AND(W39=18, $T39=""), 0,
            IF(AND(W39=17, $T39=""), 0,
                IF(AI39&gt;2, 30000,
                    IF(W39&lt;3, 15000, 10000)
                )
            )
        )
    ),
"")</f>
        <v>0</v>
      </c>
      <c r="H39" s="130">
        <f t="shared" ref="H39:H42" si="166">IFERROR(
    IF(X39&gt;18, 0,
        IF(AND(X39=18, $T39=""), 0,
            IF(AJ39&gt;2, 30000,
                IF(X39&lt;3, 15000, 10000)
            )
        )
    ),
"")</f>
        <v>0</v>
      </c>
      <c r="I39" s="129">
        <f t="shared" ref="I39:I42" si="167">IFERROR(
    IF(Y39&gt;18, 0,
        IF(AND(Y39=18, $T39=""), 0,
            IF(AK39&gt;2, 30000,
                IF(Y39&lt;3, 15000, 10000)
            )
        )
    ),
"")</f>
        <v>0</v>
      </c>
      <c r="J39" s="130">
        <f t="shared" ref="J39:J42" si="168">IFERROR(
    IF(Z39&gt;18, 0,
        IF(AND(Z39=18, $T39=""), 0,
            IF(AL39&gt;2, 30000,
                IF(Z39&lt;3, 15000, 10000)
            )
        )
    ),
"")</f>
        <v>0</v>
      </c>
      <c r="K39" s="129">
        <f t="shared" ref="K39:K42" si="169">IFERROR(
    IF(AA39&gt;18, 0,
        IF(AND(AA39=18, $T39=""), 0,
            IF(AM39&gt;2, 30000,
                IF(AA39&lt;3, 15000, 10000)
            )
        )
    ),
"")</f>
        <v>0</v>
      </c>
      <c r="L39" s="130">
        <f t="shared" ref="L39:L42" si="170">IFERROR(
    IF(AB39&gt;18, 0,
        IF(AND(AB39=18, $T39=""), 0,
            IF(AN39&gt;2, 30000,
                IF(AB39&lt;3, 15000, 10000)
            )
        )
    ),
"")</f>
        <v>0</v>
      </c>
      <c r="M39" s="129">
        <f t="shared" ref="M39:M42" si="171">IFERROR(
    IF(AC39&gt;18, 0,
        IF(AND(AC39=18, $T39=""), 0,
            IF(AO39&gt;2, 30000,
                IF(AC39&lt;3, 15000, 10000)
            )
        )
    ),
"")</f>
        <v>0</v>
      </c>
      <c r="N39" s="130">
        <f t="shared" ref="N39:N42" si="172">IFERROR(
    IF(AD39&gt;18, 0,
        IF(AND(AD39=18, $T39=""), 0,
            IF(AP39&gt;2, 30000,
                IF(AD39&lt;3, 15000, 10000)
            )
        )
    ),
"")</f>
        <v>0</v>
      </c>
      <c r="O39" s="129">
        <f t="shared" ref="O39:O42" si="173">IFERROR(
    IF(AE39&gt;18, 0,
        IF(AND(AE39=18, $T39=""), 0,
            IF(AQ39&gt;2, 30000,
                IF(AE39&lt;3, 15000, 10000)
            )
        )
    ),
"")</f>
        <v>0</v>
      </c>
      <c r="P39" s="130">
        <f t="shared" ref="P39:P42" si="174">IFERROR(
    IF(AF39&gt;18, 0,
        IF(AND(AF39=18, $T39=""), 0,
            IF(AR39&gt;2, 30000,
                IF(AF39&lt;3, 15000, 10000)
            )
        )
    ),
"")</f>
        <v>0</v>
      </c>
      <c r="Q39" s="129">
        <f t="shared" ref="Q39:Q42" si="175">IFERROR(
    IF(AG39&gt;18, 0,
        IF(AND(AG39=18, $T39=""), 0,
            IF(AS39&gt;2, 30000,
                IF(AG39&lt;3, 15000, 10000)
            )
        )
    ),
"")</f>
        <v>0</v>
      </c>
      <c r="R39" s="130">
        <f t="shared" ref="R39:R42" si="176">IFERROR(
    IF(AH39&gt;18, 0,
        IF(AND(AH39=18, $T39=""), 0,
            IF(AT39&gt;2, 30000,
                IF(AH39&lt;3, 15000, 10000)
            )
        )
    ),
"")</f>
        <v>0</v>
      </c>
      <c r="S39" s="60" t="str">
        <f>IFERROR(DATE(YEAR($F39)+18+(TEXT($F39,"mm/dd")&gt;"04/01"),3,31),"")</f>
        <v/>
      </c>
      <c r="T39" s="54" t="str">
        <f>IF(S39=DATE($C$2+1,3,31),"〇","")</f>
        <v/>
      </c>
      <c r="U39" s="61" t="str">
        <f>IFERROR(DATE(YEAR($F39)+22+(TEXT($F39,"mm/dd")&gt;"04/01"),3,31),"")</f>
        <v/>
      </c>
      <c r="V39" s="54" t="str">
        <f>IF(U39=DATE($C$2+1,3,31),"〇","")</f>
        <v/>
      </c>
      <c r="W39" s="56" t="str">
        <f>IFERROR(DATEDIF($F39,G$3,"Y"),"")</f>
        <v/>
      </c>
      <c r="X39" s="56" t="str">
        <f t="shared" si="153"/>
        <v/>
      </c>
      <c r="Y39" s="56" t="str">
        <f t="shared" si="154"/>
        <v/>
      </c>
      <c r="Z39" s="56" t="str">
        <f t="shared" si="155"/>
        <v/>
      </c>
      <c r="AA39" s="56" t="str">
        <f t="shared" si="156"/>
        <v/>
      </c>
      <c r="AB39" s="56" t="str">
        <f t="shared" si="157"/>
        <v/>
      </c>
      <c r="AC39" s="56" t="str">
        <f t="shared" si="158"/>
        <v/>
      </c>
      <c r="AD39" s="56" t="str">
        <f t="shared" si="159"/>
        <v/>
      </c>
      <c r="AE39" s="56" t="str">
        <f t="shared" si="160"/>
        <v/>
      </c>
      <c r="AF39" s="56" t="str">
        <f t="shared" si="161"/>
        <v/>
      </c>
      <c r="AG39" s="56" t="str">
        <f t="shared" si="162"/>
        <v/>
      </c>
      <c r="AH39" s="62" t="str">
        <f t="shared" si="163"/>
        <v/>
      </c>
      <c r="AI39" s="58" t="str">
        <f t="shared" si="164"/>
        <v/>
      </c>
      <c r="AJ39" s="58" t="str">
        <f t="shared" si="164"/>
        <v/>
      </c>
      <c r="AK39" s="58" t="str">
        <f t="shared" si="164"/>
        <v/>
      </c>
      <c r="AL39" s="58" t="str">
        <f t="shared" si="164"/>
        <v/>
      </c>
      <c r="AM39" s="58" t="str">
        <f t="shared" si="164"/>
        <v/>
      </c>
      <c r="AN39" s="58" t="str">
        <f t="shared" si="164"/>
        <v/>
      </c>
      <c r="AO39" s="58" t="str">
        <f t="shared" si="164"/>
        <v/>
      </c>
      <c r="AP39" s="58" t="str">
        <f t="shared" si="164"/>
        <v/>
      </c>
      <c r="AQ39" s="58" t="str">
        <f t="shared" si="164"/>
        <v/>
      </c>
      <c r="AR39" s="58" t="str">
        <f t="shared" si="164"/>
        <v/>
      </c>
      <c r="AS39" s="58" t="str">
        <f t="shared" si="164"/>
        <v/>
      </c>
      <c r="AT39" s="63" t="str">
        <f t="shared" si="164"/>
        <v/>
      </c>
      <c r="AU39" s="35"/>
    </row>
    <row r="40" spans="1:47" ht="18" customHeight="1" x14ac:dyDescent="0.4">
      <c r="A40" s="12"/>
      <c r="B40" s="8"/>
      <c r="C40" s="9"/>
      <c r="D40" s="9"/>
      <c r="E40" s="10"/>
      <c r="F40" s="1" t="str">
        <f>IFERROR(DATE(C40,D40,E40),"")</f>
        <v/>
      </c>
      <c r="G40" s="129">
        <f t="shared" si="165"/>
        <v>0</v>
      </c>
      <c r="H40" s="130">
        <f t="shared" si="166"/>
        <v>0</v>
      </c>
      <c r="I40" s="129">
        <f t="shared" si="167"/>
        <v>0</v>
      </c>
      <c r="J40" s="130">
        <f t="shared" si="168"/>
        <v>0</v>
      </c>
      <c r="K40" s="129">
        <f t="shared" si="169"/>
        <v>0</v>
      </c>
      <c r="L40" s="130">
        <f t="shared" si="170"/>
        <v>0</v>
      </c>
      <c r="M40" s="129">
        <f t="shared" si="171"/>
        <v>0</v>
      </c>
      <c r="N40" s="130">
        <f t="shared" si="172"/>
        <v>0</v>
      </c>
      <c r="O40" s="129">
        <f t="shared" si="173"/>
        <v>0</v>
      </c>
      <c r="P40" s="130">
        <f t="shared" si="174"/>
        <v>0</v>
      </c>
      <c r="Q40" s="129">
        <f t="shared" si="175"/>
        <v>0</v>
      </c>
      <c r="R40" s="130">
        <f t="shared" si="176"/>
        <v>0</v>
      </c>
      <c r="S40" s="60" t="str">
        <f t="shared" ref="S40" si="177">IFERROR(DATE(YEAR($F40)+18+(TEXT($F40,"mm/dd")&gt;"04/01"),3,31),"")</f>
        <v/>
      </c>
      <c r="T40" s="54" t="str">
        <f>IF(S40=DATE($C$2+1,3,31),"〇","")</f>
        <v/>
      </c>
      <c r="U40" s="61" t="str">
        <f t="shared" ref="U40:U42" si="178">IFERROR(DATE(YEAR($F40)+22+(TEXT($F40,"mm/dd")&gt;"04/01"),3,31),"")</f>
        <v/>
      </c>
      <c r="V40" s="54" t="str">
        <f>IF(U40=DATE($C$2+1,3,31),"〇","")</f>
        <v/>
      </c>
      <c r="W40" s="56" t="str">
        <f t="shared" ref="W40:W42" si="179">IFERROR(DATEDIF($F40,G$3,"Y"),"")</f>
        <v/>
      </c>
      <c r="X40" s="56" t="str">
        <f t="shared" si="153"/>
        <v/>
      </c>
      <c r="Y40" s="56" t="str">
        <f t="shared" si="154"/>
        <v/>
      </c>
      <c r="Z40" s="56" t="str">
        <f t="shared" si="155"/>
        <v/>
      </c>
      <c r="AA40" s="56" t="str">
        <f t="shared" si="156"/>
        <v/>
      </c>
      <c r="AB40" s="56" t="str">
        <f t="shared" si="157"/>
        <v/>
      </c>
      <c r="AC40" s="56" t="str">
        <f t="shared" si="158"/>
        <v/>
      </c>
      <c r="AD40" s="56" t="str">
        <f t="shared" si="159"/>
        <v/>
      </c>
      <c r="AE40" s="56" t="str">
        <f t="shared" si="160"/>
        <v/>
      </c>
      <c r="AF40" s="56" t="str">
        <f t="shared" si="161"/>
        <v/>
      </c>
      <c r="AG40" s="56" t="str">
        <f t="shared" si="162"/>
        <v/>
      </c>
      <c r="AH40" s="62" t="str">
        <f t="shared" si="163"/>
        <v/>
      </c>
      <c r="AI40" s="58" t="str">
        <f t="shared" ref="AI40:AT40" si="180">IF(W40="","",COUNTIF($U40,"&gt;"&amp;$S$3)+COUNTIF(AI38:AI39,"&gt;0"))</f>
        <v/>
      </c>
      <c r="AJ40" s="58" t="str">
        <f t="shared" si="180"/>
        <v/>
      </c>
      <c r="AK40" s="58" t="str">
        <f t="shared" si="180"/>
        <v/>
      </c>
      <c r="AL40" s="58" t="str">
        <f t="shared" si="180"/>
        <v/>
      </c>
      <c r="AM40" s="58" t="str">
        <f t="shared" si="180"/>
        <v/>
      </c>
      <c r="AN40" s="58" t="str">
        <f t="shared" si="180"/>
        <v/>
      </c>
      <c r="AO40" s="58" t="str">
        <f t="shared" si="180"/>
        <v/>
      </c>
      <c r="AP40" s="58" t="str">
        <f t="shared" si="180"/>
        <v/>
      </c>
      <c r="AQ40" s="58" t="str">
        <f t="shared" si="180"/>
        <v/>
      </c>
      <c r="AR40" s="58" t="str">
        <f t="shared" si="180"/>
        <v/>
      </c>
      <c r="AS40" s="58" t="str">
        <f t="shared" si="180"/>
        <v/>
      </c>
      <c r="AT40" s="63" t="str">
        <f t="shared" si="180"/>
        <v/>
      </c>
      <c r="AU40" s="35"/>
    </row>
    <row r="41" spans="1:47" ht="18" customHeight="1" x14ac:dyDescent="0.4">
      <c r="A41" s="12"/>
      <c r="B41" s="8"/>
      <c r="C41" s="9"/>
      <c r="D41" s="9"/>
      <c r="E41" s="10"/>
      <c r="F41" s="1" t="str">
        <f>IFERROR(DATE(C41,D41,E41),"")</f>
        <v/>
      </c>
      <c r="G41" s="129">
        <f t="shared" si="165"/>
        <v>0</v>
      </c>
      <c r="H41" s="130">
        <f t="shared" si="166"/>
        <v>0</v>
      </c>
      <c r="I41" s="129">
        <f t="shared" si="167"/>
        <v>0</v>
      </c>
      <c r="J41" s="130">
        <f t="shared" si="168"/>
        <v>0</v>
      </c>
      <c r="K41" s="129">
        <f t="shared" si="169"/>
        <v>0</v>
      </c>
      <c r="L41" s="130">
        <f t="shared" si="170"/>
        <v>0</v>
      </c>
      <c r="M41" s="129">
        <f t="shared" si="171"/>
        <v>0</v>
      </c>
      <c r="N41" s="130">
        <f t="shared" si="172"/>
        <v>0</v>
      </c>
      <c r="O41" s="129">
        <f t="shared" si="173"/>
        <v>0</v>
      </c>
      <c r="P41" s="130">
        <f t="shared" si="174"/>
        <v>0</v>
      </c>
      <c r="Q41" s="129">
        <f t="shared" si="175"/>
        <v>0</v>
      </c>
      <c r="R41" s="130">
        <f t="shared" si="176"/>
        <v>0</v>
      </c>
      <c r="S41" s="60" t="str">
        <f>IFERROR(DATE(YEAR($F41)+18+(TEXT($F41,"mm/dd")&gt;"04/01"),3,31),"")</f>
        <v/>
      </c>
      <c r="T41" s="54" t="str">
        <f>IF(S41=DATE($C$2+1,3,31),"〇","")</f>
        <v/>
      </c>
      <c r="U41" s="61" t="str">
        <f t="shared" si="178"/>
        <v/>
      </c>
      <c r="V41" s="54" t="str">
        <f>IF(U41=DATE($C$2+1,3,31),"〇","")</f>
        <v/>
      </c>
      <c r="W41" s="56" t="str">
        <f t="shared" si="179"/>
        <v/>
      </c>
      <c r="X41" s="56" t="str">
        <f t="shared" si="153"/>
        <v/>
      </c>
      <c r="Y41" s="56" t="str">
        <f t="shared" si="154"/>
        <v/>
      </c>
      <c r="Z41" s="56" t="str">
        <f t="shared" si="155"/>
        <v/>
      </c>
      <c r="AA41" s="56" t="str">
        <f t="shared" si="156"/>
        <v/>
      </c>
      <c r="AB41" s="56" t="str">
        <f t="shared" si="157"/>
        <v/>
      </c>
      <c r="AC41" s="56" t="str">
        <f t="shared" si="158"/>
        <v/>
      </c>
      <c r="AD41" s="56" t="str">
        <f t="shared" si="159"/>
        <v/>
      </c>
      <c r="AE41" s="56" t="str">
        <f t="shared" si="160"/>
        <v/>
      </c>
      <c r="AF41" s="56" t="str">
        <f t="shared" si="161"/>
        <v/>
      </c>
      <c r="AG41" s="56" t="str">
        <f t="shared" si="162"/>
        <v/>
      </c>
      <c r="AH41" s="62" t="str">
        <f t="shared" si="163"/>
        <v/>
      </c>
      <c r="AI41" s="58" t="str">
        <f t="shared" ref="AI41:AT41" si="181">IF(W41="","",COUNTIF($U41,"&gt;"&amp;$S$3)+COUNTIF(AI38:AI40,"&gt;0"))</f>
        <v/>
      </c>
      <c r="AJ41" s="58" t="str">
        <f t="shared" si="181"/>
        <v/>
      </c>
      <c r="AK41" s="58" t="str">
        <f t="shared" si="181"/>
        <v/>
      </c>
      <c r="AL41" s="58" t="str">
        <f t="shared" si="181"/>
        <v/>
      </c>
      <c r="AM41" s="58" t="str">
        <f t="shared" si="181"/>
        <v/>
      </c>
      <c r="AN41" s="58" t="str">
        <f t="shared" si="181"/>
        <v/>
      </c>
      <c r="AO41" s="58" t="str">
        <f t="shared" si="181"/>
        <v/>
      </c>
      <c r="AP41" s="58" t="str">
        <f t="shared" si="181"/>
        <v/>
      </c>
      <c r="AQ41" s="58" t="str">
        <f t="shared" si="181"/>
        <v/>
      </c>
      <c r="AR41" s="58" t="str">
        <f t="shared" si="181"/>
        <v/>
      </c>
      <c r="AS41" s="58" t="str">
        <f t="shared" si="181"/>
        <v/>
      </c>
      <c r="AT41" s="63" t="str">
        <f t="shared" si="181"/>
        <v/>
      </c>
      <c r="AU41" s="35"/>
    </row>
    <row r="42" spans="1:47" ht="18" customHeight="1" x14ac:dyDescent="0.4">
      <c r="A42" s="13"/>
      <c r="B42" s="14"/>
      <c r="C42" s="15"/>
      <c r="D42" s="15"/>
      <c r="E42" s="16"/>
      <c r="F42" s="1" t="str">
        <f>IFERROR(DATE(C42,D42,E42),"")</f>
        <v/>
      </c>
      <c r="G42" s="129">
        <f t="shared" si="165"/>
        <v>0</v>
      </c>
      <c r="H42" s="130">
        <f t="shared" si="166"/>
        <v>0</v>
      </c>
      <c r="I42" s="129">
        <f t="shared" si="167"/>
        <v>0</v>
      </c>
      <c r="J42" s="130">
        <f t="shared" si="168"/>
        <v>0</v>
      </c>
      <c r="K42" s="129">
        <f t="shared" si="169"/>
        <v>0</v>
      </c>
      <c r="L42" s="130">
        <f t="shared" si="170"/>
        <v>0</v>
      </c>
      <c r="M42" s="129">
        <f t="shared" si="171"/>
        <v>0</v>
      </c>
      <c r="N42" s="130">
        <f t="shared" si="172"/>
        <v>0</v>
      </c>
      <c r="O42" s="129">
        <f t="shared" si="173"/>
        <v>0</v>
      </c>
      <c r="P42" s="130">
        <f t="shared" si="174"/>
        <v>0</v>
      </c>
      <c r="Q42" s="129">
        <f t="shared" si="175"/>
        <v>0</v>
      </c>
      <c r="R42" s="130">
        <f t="shared" si="176"/>
        <v>0</v>
      </c>
      <c r="S42" s="60" t="str">
        <f>IFERROR(DATE(YEAR($F42)+18+(TEXT($F42,"mm/dd")&gt;"04/01"),3,31),"")</f>
        <v/>
      </c>
      <c r="T42" s="54" t="str">
        <f>IF(S42=DATE($C$2+1,3,31),"〇","")</f>
        <v/>
      </c>
      <c r="U42" s="61" t="str">
        <f t="shared" si="178"/>
        <v/>
      </c>
      <c r="V42" s="54" t="str">
        <f>IF(U42=DATE($C$2+1,3,31),"〇","")</f>
        <v/>
      </c>
      <c r="W42" s="56" t="str">
        <f t="shared" si="179"/>
        <v/>
      </c>
      <c r="X42" s="56" t="str">
        <f t="shared" si="153"/>
        <v/>
      </c>
      <c r="Y42" s="56" t="str">
        <f t="shared" si="154"/>
        <v/>
      </c>
      <c r="Z42" s="56" t="str">
        <f t="shared" si="155"/>
        <v/>
      </c>
      <c r="AA42" s="56" t="str">
        <f t="shared" si="156"/>
        <v/>
      </c>
      <c r="AB42" s="56" t="str">
        <f t="shared" si="157"/>
        <v/>
      </c>
      <c r="AC42" s="56" t="str">
        <f t="shared" si="158"/>
        <v/>
      </c>
      <c r="AD42" s="56" t="str">
        <f t="shared" si="159"/>
        <v/>
      </c>
      <c r="AE42" s="56" t="str">
        <f t="shared" si="160"/>
        <v/>
      </c>
      <c r="AF42" s="56" t="str">
        <f t="shared" si="161"/>
        <v/>
      </c>
      <c r="AG42" s="56" t="str">
        <f t="shared" si="162"/>
        <v/>
      </c>
      <c r="AH42" s="64" t="str">
        <f t="shared" si="163"/>
        <v/>
      </c>
      <c r="AI42" s="58" t="str">
        <f t="shared" ref="AI42:AT42" si="182">IF(W42="","",COUNTIF($U42,"&gt;"&amp;$S$3)+COUNTIF(AI38:AI41,"&gt;0"))</f>
        <v/>
      </c>
      <c r="AJ42" s="58" t="str">
        <f t="shared" si="182"/>
        <v/>
      </c>
      <c r="AK42" s="58" t="str">
        <f t="shared" si="182"/>
        <v/>
      </c>
      <c r="AL42" s="58" t="str">
        <f t="shared" si="182"/>
        <v/>
      </c>
      <c r="AM42" s="58" t="str">
        <f t="shared" si="182"/>
        <v/>
      </c>
      <c r="AN42" s="58" t="str">
        <f t="shared" si="182"/>
        <v/>
      </c>
      <c r="AO42" s="58" t="str">
        <f t="shared" si="182"/>
        <v/>
      </c>
      <c r="AP42" s="58" t="str">
        <f t="shared" si="182"/>
        <v/>
      </c>
      <c r="AQ42" s="58" t="str">
        <f t="shared" si="182"/>
        <v/>
      </c>
      <c r="AR42" s="58" t="str">
        <f t="shared" si="182"/>
        <v/>
      </c>
      <c r="AS42" s="58" t="str">
        <f t="shared" si="182"/>
        <v/>
      </c>
      <c r="AT42" s="63" t="str">
        <f t="shared" si="182"/>
        <v/>
      </c>
      <c r="AU42" s="35"/>
    </row>
    <row r="43" spans="1:47" ht="18" customHeight="1" x14ac:dyDescent="0.4">
      <c r="A43" s="131"/>
      <c r="B43" s="141" t="s">
        <v>7</v>
      </c>
      <c r="C43" s="141"/>
      <c r="D43" s="141"/>
      <c r="E43" s="142"/>
      <c r="F43" s="2"/>
      <c r="G43" s="134">
        <f>SUM(G38:G42)</f>
        <v>0</v>
      </c>
      <c r="H43" s="135">
        <f t="shared" ref="H43" si="183">SUM(H38:H42)</f>
        <v>0</v>
      </c>
      <c r="I43" s="134">
        <f>SUM(I38:I42)</f>
        <v>0</v>
      </c>
      <c r="J43" s="135">
        <f t="shared" ref="J43" si="184">SUM(J38:J42)</f>
        <v>0</v>
      </c>
      <c r="K43" s="134">
        <f>SUM(K38:K42)</f>
        <v>0</v>
      </c>
      <c r="L43" s="135">
        <f t="shared" ref="L43" si="185">SUM(L38:L42)</f>
        <v>0</v>
      </c>
      <c r="M43" s="134">
        <f>SUM(M38:M42)</f>
        <v>0</v>
      </c>
      <c r="N43" s="135">
        <f t="shared" ref="N43" si="186">SUM(N38:N42)</f>
        <v>0</v>
      </c>
      <c r="O43" s="134">
        <f>SUM(O38:O42)</f>
        <v>0</v>
      </c>
      <c r="P43" s="135">
        <f t="shared" ref="P43" si="187">SUM(P38:P42)</f>
        <v>0</v>
      </c>
      <c r="Q43" s="134">
        <f>SUM(Q38:Q42)</f>
        <v>0</v>
      </c>
      <c r="R43" s="136">
        <f t="shared" ref="R43" si="188">SUM(R38:R42)</f>
        <v>0</v>
      </c>
      <c r="S43" s="65"/>
      <c r="T43" s="66"/>
      <c r="U43" s="67"/>
      <c r="V43" s="66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9"/>
      <c r="AI43" s="68"/>
      <c r="AJ43" s="68"/>
      <c r="AK43" s="68"/>
      <c r="AL43" s="68"/>
      <c r="AM43" s="68"/>
      <c r="AN43" s="68"/>
      <c r="AO43" s="68"/>
      <c r="AP43" s="68"/>
      <c r="AQ43" s="68"/>
      <c r="AR43" s="68"/>
      <c r="AS43" s="68"/>
      <c r="AT43" s="69"/>
      <c r="AU43" s="35"/>
    </row>
    <row r="44" spans="1:47" ht="18" customHeight="1" thickBot="1" x14ac:dyDescent="0.45">
      <c r="A44" s="137"/>
      <c r="B44" s="143" t="s">
        <v>8</v>
      </c>
      <c r="C44" s="143"/>
      <c r="D44" s="143"/>
      <c r="E44" s="144"/>
      <c r="F44" s="3"/>
      <c r="G44" s="140"/>
      <c r="H44" s="77">
        <f>SUM(G43,H43)</f>
        <v>0</v>
      </c>
      <c r="I44" s="140"/>
      <c r="J44" s="77">
        <f>SUM(I43,J43)</f>
        <v>0</v>
      </c>
      <c r="K44" s="140"/>
      <c r="L44" s="77">
        <f>SUM(K43,L43)</f>
        <v>0</v>
      </c>
      <c r="M44" s="140"/>
      <c r="N44" s="77">
        <f>SUM(M43,N43)</f>
        <v>0</v>
      </c>
      <c r="O44" s="140"/>
      <c r="P44" s="77">
        <f>SUM(O43,P43)</f>
        <v>0</v>
      </c>
      <c r="Q44" s="140"/>
      <c r="R44" s="78">
        <f>SUM(Q43,R43)</f>
        <v>0</v>
      </c>
      <c r="S44" s="70"/>
      <c r="T44" s="71"/>
      <c r="U44" s="72"/>
      <c r="V44" s="71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4"/>
      <c r="AI44" s="75"/>
      <c r="AJ44" s="75"/>
      <c r="AK44" s="75"/>
      <c r="AL44" s="75"/>
      <c r="AM44" s="75"/>
      <c r="AN44" s="75"/>
      <c r="AO44" s="75"/>
      <c r="AP44" s="75"/>
      <c r="AQ44" s="75"/>
      <c r="AR44" s="75"/>
      <c r="AS44" s="75"/>
      <c r="AT44" s="76"/>
      <c r="AU44" s="35"/>
    </row>
    <row r="45" spans="1:47" ht="18" customHeight="1" thickTop="1" x14ac:dyDescent="0.4">
      <c r="A45" s="7"/>
      <c r="B45" s="8"/>
      <c r="C45" s="9"/>
      <c r="D45" s="9"/>
      <c r="E45" s="10"/>
      <c r="F45" s="1" t="str">
        <f>IFERROR(DATE(C45,D45,E45),"")</f>
        <v/>
      </c>
      <c r="G45" s="129">
        <f>IFERROR(
    IF(W45&gt;18, 0,
        IF(AND(W45=18, $T45=""), 0,
            IF(AND(W45=17, $T45=""), 0,
                IF(AI45&gt;2, 30000,
                    IF(W45&lt;3, 15000, 10000)
                )
            )
        )
    ),
"")</f>
        <v>0</v>
      </c>
      <c r="H45" s="130">
        <f t="shared" ref="H45:R45" si="189">IFERROR(
    IF(X45&gt;18, 0,
        IF(AND(X45=18, $T45=""), 0,
            IF(AJ45&gt;2, 30000,
                IF(X45&lt;3, 15000, 10000)
            )
        )
    ),
"")</f>
        <v>0</v>
      </c>
      <c r="I45" s="129">
        <f t="shared" si="189"/>
        <v>0</v>
      </c>
      <c r="J45" s="130">
        <f t="shared" si="189"/>
        <v>0</v>
      </c>
      <c r="K45" s="129">
        <f t="shared" si="189"/>
        <v>0</v>
      </c>
      <c r="L45" s="130">
        <f t="shared" si="189"/>
        <v>0</v>
      </c>
      <c r="M45" s="129">
        <f t="shared" si="189"/>
        <v>0</v>
      </c>
      <c r="N45" s="130">
        <f t="shared" si="189"/>
        <v>0</v>
      </c>
      <c r="O45" s="129">
        <f t="shared" si="189"/>
        <v>0</v>
      </c>
      <c r="P45" s="130">
        <f t="shared" si="189"/>
        <v>0</v>
      </c>
      <c r="Q45" s="129">
        <f t="shared" si="189"/>
        <v>0</v>
      </c>
      <c r="R45" s="130">
        <f t="shared" si="189"/>
        <v>0</v>
      </c>
      <c r="S45" s="53" t="str">
        <f>IFERROR(DATE(YEAR($F45)+18+(TEXT($F45,"mm/dd")&gt;"04/01"),3,31),"")</f>
        <v/>
      </c>
      <c r="T45" s="54" t="str">
        <f>IF(S45=DATE($C$2+1,3,31),"〇","")</f>
        <v/>
      </c>
      <c r="U45" s="55" t="str">
        <f>IFERROR(DATE(YEAR($F45)+22+(TEXT($F45,"mm/dd")&gt;"04/01"),3,31),"")</f>
        <v/>
      </c>
      <c r="V45" s="54" t="str">
        <f>IF(U45=DATE($C$2+1,3,31),"〇","")</f>
        <v/>
      </c>
      <c r="W45" s="56" t="str">
        <f>IFERROR(DATEDIF($F45,G$3,"Y"),"")</f>
        <v/>
      </c>
      <c r="X45" s="56" t="str">
        <f t="shared" ref="X45:X49" si="190">IFERROR(DATEDIF($F45,H$3,"Y"),"")</f>
        <v/>
      </c>
      <c r="Y45" s="56" t="str">
        <f t="shared" ref="Y45:Y49" si="191">IFERROR(DATEDIF($F45,I$3,"Y"),"")</f>
        <v/>
      </c>
      <c r="Z45" s="56" t="str">
        <f t="shared" ref="Z45:Z49" si="192">IFERROR(DATEDIF($F45,J$3,"Y"),"")</f>
        <v/>
      </c>
      <c r="AA45" s="56" t="str">
        <f t="shared" ref="AA45:AA49" si="193">IFERROR(DATEDIF($F45,K$3,"Y"),"")</f>
        <v/>
      </c>
      <c r="AB45" s="56" t="str">
        <f t="shared" ref="AB45:AB49" si="194">IFERROR(DATEDIF($F45,L$3,"Y"),"")</f>
        <v/>
      </c>
      <c r="AC45" s="56" t="str">
        <f t="shared" ref="AC45:AC49" si="195">IFERROR(DATEDIF($F45,M$3,"Y"),"")</f>
        <v/>
      </c>
      <c r="AD45" s="56" t="str">
        <f t="shared" ref="AD45:AD49" si="196">IFERROR(DATEDIF($F45,N$3,"Y"),"")</f>
        <v/>
      </c>
      <c r="AE45" s="56" t="str">
        <f t="shared" ref="AE45:AE49" si="197">IFERROR(DATEDIF($F45,O$3,"Y"),"")</f>
        <v/>
      </c>
      <c r="AF45" s="56" t="str">
        <f t="shared" ref="AF45:AF49" si="198">IFERROR(DATEDIF($F45,P$3,"Y"),"")</f>
        <v/>
      </c>
      <c r="AG45" s="56" t="str">
        <f t="shared" ref="AG45:AG49" si="199">IFERROR(DATEDIF($F45,Q$3,"Y"),"")</f>
        <v/>
      </c>
      <c r="AH45" s="57" t="str">
        <f t="shared" ref="AH45:AH49" si="200">IFERROR(IF(AND(MONTH(F45)=2,DAY(F45)=29),DATEDIF($F45,R$3+1,"Y"),DATEDIF($F45,R$3,"Y")),"")</f>
        <v/>
      </c>
      <c r="AI45" s="58" t="str">
        <f t="shared" ref="AI45:AT46" si="201">IF(W45="","",COUNTIF($U45,"&gt;"&amp;$S$3)+COUNTIF(AI44,"&gt;0"))</f>
        <v/>
      </c>
      <c r="AJ45" s="58" t="str">
        <f t="shared" si="201"/>
        <v/>
      </c>
      <c r="AK45" s="58" t="str">
        <f t="shared" si="201"/>
        <v/>
      </c>
      <c r="AL45" s="58" t="str">
        <f t="shared" si="201"/>
        <v/>
      </c>
      <c r="AM45" s="58" t="str">
        <f t="shared" si="201"/>
        <v/>
      </c>
      <c r="AN45" s="58" t="str">
        <f t="shared" si="201"/>
        <v/>
      </c>
      <c r="AO45" s="58" t="str">
        <f t="shared" si="201"/>
        <v/>
      </c>
      <c r="AP45" s="58" t="str">
        <f t="shared" si="201"/>
        <v/>
      </c>
      <c r="AQ45" s="58" t="str">
        <f t="shared" si="201"/>
        <v/>
      </c>
      <c r="AR45" s="58" t="str">
        <f t="shared" si="201"/>
        <v/>
      </c>
      <c r="AS45" s="58" t="str">
        <f t="shared" si="201"/>
        <v/>
      </c>
      <c r="AT45" s="59" t="str">
        <f t="shared" si="201"/>
        <v/>
      </c>
      <c r="AU45" s="35"/>
    </row>
    <row r="46" spans="1:47" ht="18" customHeight="1" x14ac:dyDescent="0.4">
      <c r="A46" s="11"/>
      <c r="B46" s="8"/>
      <c r="C46" s="9"/>
      <c r="D46" s="9"/>
      <c r="E46" s="10"/>
      <c r="F46" s="1" t="str">
        <f>IFERROR(DATE(C46,D46,E46),"")</f>
        <v/>
      </c>
      <c r="G46" s="129">
        <f t="shared" ref="G46:G49" si="202">IFERROR(
    IF(W46&gt;18, 0,
        IF(AND(W46=18, $T46=""), 0,
            IF(AND(W46=17, $T46=""), 0,
                IF(AI46&gt;2, 30000,
                    IF(W46&lt;3, 15000, 10000)
                )
            )
        )
    ),
"")</f>
        <v>0</v>
      </c>
      <c r="H46" s="130">
        <f t="shared" ref="H46:H49" si="203">IFERROR(
    IF(X46&gt;18, 0,
        IF(AND(X46=18, $T46=""), 0,
            IF(AJ46&gt;2, 30000,
                IF(X46&lt;3, 15000, 10000)
            )
        )
    ),
"")</f>
        <v>0</v>
      </c>
      <c r="I46" s="129">
        <f t="shared" ref="I46:I49" si="204">IFERROR(
    IF(Y46&gt;18, 0,
        IF(AND(Y46=18, $T46=""), 0,
            IF(AK46&gt;2, 30000,
                IF(Y46&lt;3, 15000, 10000)
            )
        )
    ),
"")</f>
        <v>0</v>
      </c>
      <c r="J46" s="130">
        <f t="shared" ref="J46:J49" si="205">IFERROR(
    IF(Z46&gt;18, 0,
        IF(AND(Z46=18, $T46=""), 0,
            IF(AL46&gt;2, 30000,
                IF(Z46&lt;3, 15000, 10000)
            )
        )
    ),
"")</f>
        <v>0</v>
      </c>
      <c r="K46" s="129">
        <f t="shared" ref="K46:K49" si="206">IFERROR(
    IF(AA46&gt;18, 0,
        IF(AND(AA46=18, $T46=""), 0,
            IF(AM46&gt;2, 30000,
                IF(AA46&lt;3, 15000, 10000)
            )
        )
    ),
"")</f>
        <v>0</v>
      </c>
      <c r="L46" s="130">
        <f t="shared" ref="L46:L49" si="207">IFERROR(
    IF(AB46&gt;18, 0,
        IF(AND(AB46=18, $T46=""), 0,
            IF(AN46&gt;2, 30000,
                IF(AB46&lt;3, 15000, 10000)
            )
        )
    ),
"")</f>
        <v>0</v>
      </c>
      <c r="M46" s="129">
        <f t="shared" ref="M46:M49" si="208">IFERROR(
    IF(AC46&gt;18, 0,
        IF(AND(AC46=18, $T46=""), 0,
            IF(AO46&gt;2, 30000,
                IF(AC46&lt;3, 15000, 10000)
            )
        )
    ),
"")</f>
        <v>0</v>
      </c>
      <c r="N46" s="130">
        <f t="shared" ref="N46:N49" si="209">IFERROR(
    IF(AD46&gt;18, 0,
        IF(AND(AD46=18, $T46=""), 0,
            IF(AP46&gt;2, 30000,
                IF(AD46&lt;3, 15000, 10000)
            )
        )
    ),
"")</f>
        <v>0</v>
      </c>
      <c r="O46" s="129">
        <f t="shared" ref="O46:O49" si="210">IFERROR(
    IF(AE46&gt;18, 0,
        IF(AND(AE46=18, $T46=""), 0,
            IF(AQ46&gt;2, 30000,
                IF(AE46&lt;3, 15000, 10000)
            )
        )
    ),
"")</f>
        <v>0</v>
      </c>
      <c r="P46" s="130">
        <f t="shared" ref="P46:P49" si="211">IFERROR(
    IF(AF46&gt;18, 0,
        IF(AND(AF46=18, $T46=""), 0,
            IF(AR46&gt;2, 30000,
                IF(AF46&lt;3, 15000, 10000)
            )
        )
    ),
"")</f>
        <v>0</v>
      </c>
      <c r="Q46" s="129">
        <f t="shared" ref="Q46:Q49" si="212">IFERROR(
    IF(AG46&gt;18, 0,
        IF(AND(AG46=18, $T46=""), 0,
            IF(AS46&gt;2, 30000,
                IF(AG46&lt;3, 15000, 10000)
            )
        )
    ),
"")</f>
        <v>0</v>
      </c>
      <c r="R46" s="130">
        <f t="shared" ref="R46:R49" si="213">IFERROR(
    IF(AH46&gt;18, 0,
        IF(AND(AH46=18, $T46=""), 0,
            IF(AT46&gt;2, 30000,
                IF(AH46&lt;3, 15000, 10000)
            )
        )
    ),
"")</f>
        <v>0</v>
      </c>
      <c r="S46" s="60" t="str">
        <f>IFERROR(DATE(YEAR($F46)+18+(TEXT($F46,"mm/dd")&gt;"04/01"),3,31),"")</f>
        <v/>
      </c>
      <c r="T46" s="54" t="str">
        <f>IF(S46=DATE($C$2+1,3,31),"〇","")</f>
        <v/>
      </c>
      <c r="U46" s="61" t="str">
        <f>IFERROR(DATE(YEAR($F46)+22+(TEXT($F46,"mm/dd")&gt;"04/01"),3,31),"")</f>
        <v/>
      </c>
      <c r="V46" s="54" t="str">
        <f>IF(U46=DATE($C$2+1,3,31),"〇","")</f>
        <v/>
      </c>
      <c r="W46" s="56" t="str">
        <f>IFERROR(DATEDIF($F46,G$3,"Y"),"")</f>
        <v/>
      </c>
      <c r="X46" s="56" t="str">
        <f t="shared" si="190"/>
        <v/>
      </c>
      <c r="Y46" s="56" t="str">
        <f t="shared" si="191"/>
        <v/>
      </c>
      <c r="Z46" s="56" t="str">
        <f t="shared" si="192"/>
        <v/>
      </c>
      <c r="AA46" s="56" t="str">
        <f t="shared" si="193"/>
        <v/>
      </c>
      <c r="AB46" s="56" t="str">
        <f t="shared" si="194"/>
        <v/>
      </c>
      <c r="AC46" s="56" t="str">
        <f t="shared" si="195"/>
        <v/>
      </c>
      <c r="AD46" s="56" t="str">
        <f t="shared" si="196"/>
        <v/>
      </c>
      <c r="AE46" s="56" t="str">
        <f t="shared" si="197"/>
        <v/>
      </c>
      <c r="AF46" s="56" t="str">
        <f t="shared" si="198"/>
        <v/>
      </c>
      <c r="AG46" s="56" t="str">
        <f t="shared" si="199"/>
        <v/>
      </c>
      <c r="AH46" s="62" t="str">
        <f t="shared" si="200"/>
        <v/>
      </c>
      <c r="AI46" s="58" t="str">
        <f t="shared" si="201"/>
        <v/>
      </c>
      <c r="AJ46" s="58" t="str">
        <f t="shared" si="201"/>
        <v/>
      </c>
      <c r="AK46" s="58" t="str">
        <f t="shared" si="201"/>
        <v/>
      </c>
      <c r="AL46" s="58" t="str">
        <f t="shared" si="201"/>
        <v/>
      </c>
      <c r="AM46" s="58" t="str">
        <f t="shared" si="201"/>
        <v/>
      </c>
      <c r="AN46" s="58" t="str">
        <f t="shared" si="201"/>
        <v/>
      </c>
      <c r="AO46" s="58" t="str">
        <f t="shared" si="201"/>
        <v/>
      </c>
      <c r="AP46" s="58" t="str">
        <f t="shared" si="201"/>
        <v/>
      </c>
      <c r="AQ46" s="58" t="str">
        <f t="shared" si="201"/>
        <v/>
      </c>
      <c r="AR46" s="58" t="str">
        <f t="shared" si="201"/>
        <v/>
      </c>
      <c r="AS46" s="58" t="str">
        <f t="shared" si="201"/>
        <v/>
      </c>
      <c r="AT46" s="63" t="str">
        <f t="shared" si="201"/>
        <v/>
      </c>
      <c r="AU46" s="35"/>
    </row>
    <row r="47" spans="1:47" ht="18" customHeight="1" x14ac:dyDescent="0.4">
      <c r="A47" s="12"/>
      <c r="B47" s="8"/>
      <c r="C47" s="9"/>
      <c r="D47" s="9"/>
      <c r="E47" s="10"/>
      <c r="F47" s="1" t="str">
        <f>IFERROR(DATE(C47,D47,E47),"")</f>
        <v/>
      </c>
      <c r="G47" s="129">
        <f t="shared" si="202"/>
        <v>0</v>
      </c>
      <c r="H47" s="130">
        <f t="shared" si="203"/>
        <v>0</v>
      </c>
      <c r="I47" s="129">
        <f t="shared" si="204"/>
        <v>0</v>
      </c>
      <c r="J47" s="130">
        <f t="shared" si="205"/>
        <v>0</v>
      </c>
      <c r="K47" s="129">
        <f t="shared" si="206"/>
        <v>0</v>
      </c>
      <c r="L47" s="130">
        <f t="shared" si="207"/>
        <v>0</v>
      </c>
      <c r="M47" s="129">
        <f t="shared" si="208"/>
        <v>0</v>
      </c>
      <c r="N47" s="130">
        <f t="shared" si="209"/>
        <v>0</v>
      </c>
      <c r="O47" s="129">
        <f t="shared" si="210"/>
        <v>0</v>
      </c>
      <c r="P47" s="130">
        <f t="shared" si="211"/>
        <v>0</v>
      </c>
      <c r="Q47" s="129">
        <f t="shared" si="212"/>
        <v>0</v>
      </c>
      <c r="R47" s="130">
        <f t="shared" si="213"/>
        <v>0</v>
      </c>
      <c r="S47" s="60" t="str">
        <f t="shared" ref="S47" si="214">IFERROR(DATE(YEAR($F47)+18+(TEXT($F47,"mm/dd")&gt;"04/01"),3,31),"")</f>
        <v/>
      </c>
      <c r="T47" s="54" t="str">
        <f>IF(S47=DATE($C$2+1,3,31),"〇","")</f>
        <v/>
      </c>
      <c r="U47" s="61" t="str">
        <f t="shared" ref="U47:U49" si="215">IFERROR(DATE(YEAR($F47)+22+(TEXT($F47,"mm/dd")&gt;"04/01"),3,31),"")</f>
        <v/>
      </c>
      <c r="V47" s="54" t="str">
        <f>IF(U47=DATE($C$2+1,3,31),"〇","")</f>
        <v/>
      </c>
      <c r="W47" s="56" t="str">
        <f t="shared" ref="W47:W49" si="216">IFERROR(DATEDIF($F47,G$3,"Y"),"")</f>
        <v/>
      </c>
      <c r="X47" s="56" t="str">
        <f t="shared" si="190"/>
        <v/>
      </c>
      <c r="Y47" s="56" t="str">
        <f t="shared" si="191"/>
        <v/>
      </c>
      <c r="Z47" s="56" t="str">
        <f t="shared" si="192"/>
        <v/>
      </c>
      <c r="AA47" s="56" t="str">
        <f t="shared" si="193"/>
        <v/>
      </c>
      <c r="AB47" s="56" t="str">
        <f t="shared" si="194"/>
        <v/>
      </c>
      <c r="AC47" s="56" t="str">
        <f t="shared" si="195"/>
        <v/>
      </c>
      <c r="AD47" s="56" t="str">
        <f t="shared" si="196"/>
        <v/>
      </c>
      <c r="AE47" s="56" t="str">
        <f t="shared" si="197"/>
        <v/>
      </c>
      <c r="AF47" s="56" t="str">
        <f t="shared" si="198"/>
        <v/>
      </c>
      <c r="AG47" s="56" t="str">
        <f t="shared" si="199"/>
        <v/>
      </c>
      <c r="AH47" s="62" t="str">
        <f t="shared" si="200"/>
        <v/>
      </c>
      <c r="AI47" s="58" t="str">
        <f t="shared" ref="AI47:AT47" si="217">IF(W47="","",COUNTIF($U47,"&gt;"&amp;$S$3)+COUNTIF(AI45:AI46,"&gt;0"))</f>
        <v/>
      </c>
      <c r="AJ47" s="58" t="str">
        <f t="shared" si="217"/>
        <v/>
      </c>
      <c r="AK47" s="58" t="str">
        <f t="shared" si="217"/>
        <v/>
      </c>
      <c r="AL47" s="58" t="str">
        <f t="shared" si="217"/>
        <v/>
      </c>
      <c r="AM47" s="58" t="str">
        <f t="shared" si="217"/>
        <v/>
      </c>
      <c r="AN47" s="58" t="str">
        <f t="shared" si="217"/>
        <v/>
      </c>
      <c r="AO47" s="58" t="str">
        <f t="shared" si="217"/>
        <v/>
      </c>
      <c r="AP47" s="58" t="str">
        <f t="shared" si="217"/>
        <v/>
      </c>
      <c r="AQ47" s="58" t="str">
        <f t="shared" si="217"/>
        <v/>
      </c>
      <c r="AR47" s="58" t="str">
        <f t="shared" si="217"/>
        <v/>
      </c>
      <c r="AS47" s="58" t="str">
        <f t="shared" si="217"/>
        <v/>
      </c>
      <c r="AT47" s="63" t="str">
        <f t="shared" si="217"/>
        <v/>
      </c>
      <c r="AU47" s="35"/>
    </row>
    <row r="48" spans="1:47" ht="18" customHeight="1" x14ac:dyDescent="0.4">
      <c r="A48" s="12"/>
      <c r="B48" s="8"/>
      <c r="C48" s="9"/>
      <c r="D48" s="9"/>
      <c r="E48" s="10"/>
      <c r="F48" s="1" t="str">
        <f>IFERROR(DATE(C48,D48,E48),"")</f>
        <v/>
      </c>
      <c r="G48" s="129">
        <f t="shared" si="202"/>
        <v>0</v>
      </c>
      <c r="H48" s="130">
        <f t="shared" si="203"/>
        <v>0</v>
      </c>
      <c r="I48" s="129">
        <f t="shared" si="204"/>
        <v>0</v>
      </c>
      <c r="J48" s="130">
        <f t="shared" si="205"/>
        <v>0</v>
      </c>
      <c r="K48" s="129">
        <f t="shared" si="206"/>
        <v>0</v>
      </c>
      <c r="L48" s="130">
        <f t="shared" si="207"/>
        <v>0</v>
      </c>
      <c r="M48" s="129">
        <f t="shared" si="208"/>
        <v>0</v>
      </c>
      <c r="N48" s="130">
        <f t="shared" si="209"/>
        <v>0</v>
      </c>
      <c r="O48" s="129">
        <f t="shared" si="210"/>
        <v>0</v>
      </c>
      <c r="P48" s="130">
        <f t="shared" si="211"/>
        <v>0</v>
      </c>
      <c r="Q48" s="129">
        <f t="shared" si="212"/>
        <v>0</v>
      </c>
      <c r="R48" s="130">
        <f t="shared" si="213"/>
        <v>0</v>
      </c>
      <c r="S48" s="60" t="str">
        <f>IFERROR(DATE(YEAR($F48)+18+(TEXT($F48,"mm/dd")&gt;"04/01"),3,31),"")</f>
        <v/>
      </c>
      <c r="T48" s="54" t="str">
        <f>IF(S48=DATE($C$2+1,3,31),"〇","")</f>
        <v/>
      </c>
      <c r="U48" s="61" t="str">
        <f t="shared" si="215"/>
        <v/>
      </c>
      <c r="V48" s="54" t="str">
        <f>IF(U48=DATE($C$2+1,3,31),"〇","")</f>
        <v/>
      </c>
      <c r="W48" s="56" t="str">
        <f t="shared" si="216"/>
        <v/>
      </c>
      <c r="X48" s="56" t="str">
        <f t="shared" si="190"/>
        <v/>
      </c>
      <c r="Y48" s="56" t="str">
        <f t="shared" si="191"/>
        <v/>
      </c>
      <c r="Z48" s="56" t="str">
        <f t="shared" si="192"/>
        <v/>
      </c>
      <c r="AA48" s="56" t="str">
        <f t="shared" si="193"/>
        <v/>
      </c>
      <c r="AB48" s="56" t="str">
        <f t="shared" si="194"/>
        <v/>
      </c>
      <c r="AC48" s="56" t="str">
        <f t="shared" si="195"/>
        <v/>
      </c>
      <c r="AD48" s="56" t="str">
        <f t="shared" si="196"/>
        <v/>
      </c>
      <c r="AE48" s="56" t="str">
        <f t="shared" si="197"/>
        <v/>
      </c>
      <c r="AF48" s="56" t="str">
        <f t="shared" si="198"/>
        <v/>
      </c>
      <c r="AG48" s="56" t="str">
        <f t="shared" si="199"/>
        <v/>
      </c>
      <c r="AH48" s="62" t="str">
        <f t="shared" si="200"/>
        <v/>
      </c>
      <c r="AI48" s="58" t="str">
        <f t="shared" ref="AI48:AT48" si="218">IF(W48="","",COUNTIF($U48,"&gt;"&amp;$S$3)+COUNTIF(AI45:AI47,"&gt;0"))</f>
        <v/>
      </c>
      <c r="AJ48" s="58" t="str">
        <f t="shared" si="218"/>
        <v/>
      </c>
      <c r="AK48" s="58" t="str">
        <f t="shared" si="218"/>
        <v/>
      </c>
      <c r="AL48" s="58" t="str">
        <f t="shared" si="218"/>
        <v/>
      </c>
      <c r="AM48" s="58" t="str">
        <f t="shared" si="218"/>
        <v/>
      </c>
      <c r="AN48" s="58" t="str">
        <f t="shared" si="218"/>
        <v/>
      </c>
      <c r="AO48" s="58" t="str">
        <f t="shared" si="218"/>
        <v/>
      </c>
      <c r="AP48" s="58" t="str">
        <f t="shared" si="218"/>
        <v/>
      </c>
      <c r="AQ48" s="58" t="str">
        <f t="shared" si="218"/>
        <v/>
      </c>
      <c r="AR48" s="58" t="str">
        <f t="shared" si="218"/>
        <v/>
      </c>
      <c r="AS48" s="58" t="str">
        <f t="shared" si="218"/>
        <v/>
      </c>
      <c r="AT48" s="63" t="str">
        <f t="shared" si="218"/>
        <v/>
      </c>
      <c r="AU48" s="35"/>
    </row>
    <row r="49" spans="1:47" ht="18" customHeight="1" x14ac:dyDescent="0.4">
      <c r="A49" s="13"/>
      <c r="B49" s="14"/>
      <c r="C49" s="15"/>
      <c r="D49" s="15"/>
      <c r="E49" s="16"/>
      <c r="F49" s="1" t="str">
        <f>IFERROR(DATE(C49,D49,E49),"")</f>
        <v/>
      </c>
      <c r="G49" s="129">
        <f t="shared" si="202"/>
        <v>0</v>
      </c>
      <c r="H49" s="130">
        <f t="shared" si="203"/>
        <v>0</v>
      </c>
      <c r="I49" s="129">
        <f t="shared" si="204"/>
        <v>0</v>
      </c>
      <c r="J49" s="130">
        <f t="shared" si="205"/>
        <v>0</v>
      </c>
      <c r="K49" s="129">
        <f t="shared" si="206"/>
        <v>0</v>
      </c>
      <c r="L49" s="130">
        <f t="shared" si="207"/>
        <v>0</v>
      </c>
      <c r="M49" s="129">
        <f t="shared" si="208"/>
        <v>0</v>
      </c>
      <c r="N49" s="130">
        <f t="shared" si="209"/>
        <v>0</v>
      </c>
      <c r="O49" s="129">
        <f t="shared" si="210"/>
        <v>0</v>
      </c>
      <c r="P49" s="130">
        <f t="shared" si="211"/>
        <v>0</v>
      </c>
      <c r="Q49" s="129">
        <f t="shared" si="212"/>
        <v>0</v>
      </c>
      <c r="R49" s="130">
        <f t="shared" si="213"/>
        <v>0</v>
      </c>
      <c r="S49" s="60" t="str">
        <f>IFERROR(DATE(YEAR($F49)+18+(TEXT($F49,"mm/dd")&gt;"04/01"),3,31),"")</f>
        <v/>
      </c>
      <c r="T49" s="54" t="str">
        <f>IF(S49=DATE($C$2+1,3,31),"〇","")</f>
        <v/>
      </c>
      <c r="U49" s="61" t="str">
        <f t="shared" si="215"/>
        <v/>
      </c>
      <c r="V49" s="54" t="str">
        <f>IF(U49=DATE($C$2+1,3,31),"〇","")</f>
        <v/>
      </c>
      <c r="W49" s="56" t="str">
        <f t="shared" si="216"/>
        <v/>
      </c>
      <c r="X49" s="56" t="str">
        <f t="shared" si="190"/>
        <v/>
      </c>
      <c r="Y49" s="56" t="str">
        <f t="shared" si="191"/>
        <v/>
      </c>
      <c r="Z49" s="56" t="str">
        <f t="shared" si="192"/>
        <v/>
      </c>
      <c r="AA49" s="56" t="str">
        <f t="shared" si="193"/>
        <v/>
      </c>
      <c r="AB49" s="56" t="str">
        <f t="shared" si="194"/>
        <v/>
      </c>
      <c r="AC49" s="56" t="str">
        <f t="shared" si="195"/>
        <v/>
      </c>
      <c r="AD49" s="56" t="str">
        <f t="shared" si="196"/>
        <v/>
      </c>
      <c r="AE49" s="56" t="str">
        <f t="shared" si="197"/>
        <v/>
      </c>
      <c r="AF49" s="56" t="str">
        <f t="shared" si="198"/>
        <v/>
      </c>
      <c r="AG49" s="56" t="str">
        <f t="shared" si="199"/>
        <v/>
      </c>
      <c r="AH49" s="64" t="str">
        <f t="shared" si="200"/>
        <v/>
      </c>
      <c r="AI49" s="58" t="str">
        <f t="shared" ref="AI49:AT49" si="219">IF(W49="","",COUNTIF($U49,"&gt;"&amp;$S$3)+COUNTIF(AI45:AI48,"&gt;0"))</f>
        <v/>
      </c>
      <c r="AJ49" s="58" t="str">
        <f t="shared" si="219"/>
        <v/>
      </c>
      <c r="AK49" s="58" t="str">
        <f t="shared" si="219"/>
        <v/>
      </c>
      <c r="AL49" s="58" t="str">
        <f t="shared" si="219"/>
        <v/>
      </c>
      <c r="AM49" s="58" t="str">
        <f t="shared" si="219"/>
        <v/>
      </c>
      <c r="AN49" s="58" t="str">
        <f t="shared" si="219"/>
        <v/>
      </c>
      <c r="AO49" s="58" t="str">
        <f t="shared" si="219"/>
        <v/>
      </c>
      <c r="AP49" s="58" t="str">
        <f t="shared" si="219"/>
        <v/>
      </c>
      <c r="AQ49" s="58" t="str">
        <f t="shared" si="219"/>
        <v/>
      </c>
      <c r="AR49" s="58" t="str">
        <f t="shared" si="219"/>
        <v/>
      </c>
      <c r="AS49" s="58" t="str">
        <f t="shared" si="219"/>
        <v/>
      </c>
      <c r="AT49" s="63" t="str">
        <f t="shared" si="219"/>
        <v/>
      </c>
      <c r="AU49" s="35"/>
    </row>
    <row r="50" spans="1:47" ht="18" customHeight="1" x14ac:dyDescent="0.4">
      <c r="A50" s="131"/>
      <c r="B50" s="141" t="s">
        <v>7</v>
      </c>
      <c r="C50" s="141"/>
      <c r="D50" s="141"/>
      <c r="E50" s="142"/>
      <c r="F50" s="2"/>
      <c r="G50" s="134">
        <f>SUM(G45:G49)</f>
        <v>0</v>
      </c>
      <c r="H50" s="135">
        <f t="shared" ref="H50" si="220">SUM(H45:H49)</f>
        <v>0</v>
      </c>
      <c r="I50" s="134">
        <f>SUM(I45:I49)</f>
        <v>0</v>
      </c>
      <c r="J50" s="135">
        <f t="shared" ref="J50" si="221">SUM(J45:J49)</f>
        <v>0</v>
      </c>
      <c r="K50" s="134">
        <f>SUM(K45:K49)</f>
        <v>0</v>
      </c>
      <c r="L50" s="135">
        <f t="shared" ref="L50" si="222">SUM(L45:L49)</f>
        <v>0</v>
      </c>
      <c r="M50" s="134">
        <f>SUM(M45:M49)</f>
        <v>0</v>
      </c>
      <c r="N50" s="135">
        <f t="shared" ref="N50" si="223">SUM(N45:N49)</f>
        <v>0</v>
      </c>
      <c r="O50" s="134">
        <f>SUM(O45:O49)</f>
        <v>0</v>
      </c>
      <c r="P50" s="135">
        <f t="shared" ref="P50" si="224">SUM(P45:P49)</f>
        <v>0</v>
      </c>
      <c r="Q50" s="134">
        <f>SUM(Q45:Q49)</f>
        <v>0</v>
      </c>
      <c r="R50" s="136">
        <f t="shared" ref="R50" si="225">SUM(R45:R49)</f>
        <v>0</v>
      </c>
      <c r="S50" s="65"/>
      <c r="T50" s="66"/>
      <c r="U50" s="67"/>
      <c r="V50" s="66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9"/>
      <c r="AI50" s="68"/>
      <c r="AJ50" s="68"/>
      <c r="AK50" s="68"/>
      <c r="AL50" s="68"/>
      <c r="AM50" s="68"/>
      <c r="AN50" s="68"/>
      <c r="AO50" s="68"/>
      <c r="AP50" s="68"/>
      <c r="AQ50" s="68"/>
      <c r="AR50" s="68"/>
      <c r="AS50" s="68"/>
      <c r="AT50" s="69"/>
      <c r="AU50" s="35"/>
    </row>
    <row r="51" spans="1:47" ht="18" customHeight="1" thickBot="1" x14ac:dyDescent="0.45">
      <c r="A51" s="137"/>
      <c r="B51" s="143" t="s">
        <v>8</v>
      </c>
      <c r="C51" s="143"/>
      <c r="D51" s="143"/>
      <c r="E51" s="144"/>
      <c r="F51" s="3"/>
      <c r="G51" s="140"/>
      <c r="H51" s="77">
        <f>SUM(G50,H50)</f>
        <v>0</v>
      </c>
      <c r="I51" s="140"/>
      <c r="J51" s="77">
        <f>SUM(I50,J50)</f>
        <v>0</v>
      </c>
      <c r="K51" s="140"/>
      <c r="L51" s="77">
        <f>SUM(K50,L50)</f>
        <v>0</v>
      </c>
      <c r="M51" s="140"/>
      <c r="N51" s="77">
        <f>SUM(M50,N50)</f>
        <v>0</v>
      </c>
      <c r="O51" s="140"/>
      <c r="P51" s="77">
        <f>SUM(O50,P50)</f>
        <v>0</v>
      </c>
      <c r="Q51" s="140"/>
      <c r="R51" s="78">
        <f>SUM(Q50,R50)</f>
        <v>0</v>
      </c>
      <c r="S51" s="70"/>
      <c r="T51" s="71"/>
      <c r="U51" s="72"/>
      <c r="V51" s="71"/>
      <c r="W51" s="73"/>
      <c r="X51" s="73"/>
      <c r="Y51" s="73"/>
      <c r="Z51" s="73"/>
      <c r="AA51" s="73"/>
      <c r="AB51" s="73"/>
      <c r="AC51" s="73"/>
      <c r="AD51" s="73"/>
      <c r="AE51" s="73"/>
      <c r="AF51" s="73"/>
      <c r="AG51" s="73"/>
      <c r="AH51" s="74"/>
      <c r="AI51" s="75"/>
      <c r="AJ51" s="75"/>
      <c r="AK51" s="75"/>
      <c r="AL51" s="75"/>
      <c r="AM51" s="75"/>
      <c r="AN51" s="75"/>
      <c r="AO51" s="75"/>
      <c r="AP51" s="75"/>
      <c r="AQ51" s="75"/>
      <c r="AR51" s="75"/>
      <c r="AS51" s="75"/>
      <c r="AT51" s="76"/>
      <c r="AU51" s="35"/>
    </row>
    <row r="52" spans="1:47" ht="18" customHeight="1" thickTop="1" x14ac:dyDescent="0.4">
      <c r="A52" s="7"/>
      <c r="B52" s="8"/>
      <c r="C52" s="9"/>
      <c r="D52" s="9"/>
      <c r="E52" s="10"/>
      <c r="F52" s="1" t="str">
        <f>IFERROR(DATE(C52,D52,E52),"")</f>
        <v/>
      </c>
      <c r="G52" s="129">
        <f>IFERROR(
    IF(W52&gt;18, 0,
        IF(AND(W52=18, $T52=""), 0,
            IF(AND(W52=17, $T52=""), 0,
                IF(AI52&gt;2, 30000,
                    IF(W52&lt;3, 15000, 10000)
                )
            )
        )
    ),
"")</f>
        <v>0</v>
      </c>
      <c r="H52" s="130">
        <f t="shared" ref="H52:R52" si="226">IFERROR(
    IF(X52&gt;18, 0,
        IF(AND(X52=18, $T52=""), 0,
            IF(AJ52&gt;2, 30000,
                IF(X52&lt;3, 15000, 10000)
            )
        )
    ),
"")</f>
        <v>0</v>
      </c>
      <c r="I52" s="129">
        <f t="shared" si="226"/>
        <v>0</v>
      </c>
      <c r="J52" s="130">
        <f t="shared" si="226"/>
        <v>0</v>
      </c>
      <c r="K52" s="129">
        <f t="shared" si="226"/>
        <v>0</v>
      </c>
      <c r="L52" s="130">
        <f t="shared" si="226"/>
        <v>0</v>
      </c>
      <c r="M52" s="129">
        <f t="shared" si="226"/>
        <v>0</v>
      </c>
      <c r="N52" s="130">
        <f t="shared" si="226"/>
        <v>0</v>
      </c>
      <c r="O52" s="129">
        <f t="shared" si="226"/>
        <v>0</v>
      </c>
      <c r="P52" s="130">
        <f t="shared" si="226"/>
        <v>0</v>
      </c>
      <c r="Q52" s="129">
        <f t="shared" si="226"/>
        <v>0</v>
      </c>
      <c r="R52" s="130">
        <f t="shared" si="226"/>
        <v>0</v>
      </c>
      <c r="S52" s="53" t="str">
        <f>IFERROR(DATE(YEAR($F52)+18+(TEXT($F52,"mm/dd")&gt;"04/01"),3,31),"")</f>
        <v/>
      </c>
      <c r="T52" s="54" t="str">
        <f>IF(S52=DATE($C$2+1,3,31),"〇","")</f>
        <v/>
      </c>
      <c r="U52" s="55" t="str">
        <f>IFERROR(DATE(YEAR($F52)+22+(TEXT($F52,"mm/dd")&gt;"04/01"),3,31),"")</f>
        <v/>
      </c>
      <c r="V52" s="54" t="str">
        <f>IF(U52=DATE($C$2+1,3,31),"〇","")</f>
        <v/>
      </c>
      <c r="W52" s="56" t="str">
        <f>IFERROR(DATEDIF($F52,G$3,"Y"),"")</f>
        <v/>
      </c>
      <c r="X52" s="56" t="str">
        <f t="shared" ref="X52:X56" si="227">IFERROR(DATEDIF($F52,H$3,"Y"),"")</f>
        <v/>
      </c>
      <c r="Y52" s="56" t="str">
        <f t="shared" ref="Y52:Y56" si="228">IFERROR(DATEDIF($F52,I$3,"Y"),"")</f>
        <v/>
      </c>
      <c r="Z52" s="56" t="str">
        <f t="shared" ref="Z52:Z56" si="229">IFERROR(DATEDIF($F52,J$3,"Y"),"")</f>
        <v/>
      </c>
      <c r="AA52" s="56" t="str">
        <f t="shared" ref="AA52:AA56" si="230">IFERROR(DATEDIF($F52,K$3,"Y"),"")</f>
        <v/>
      </c>
      <c r="AB52" s="56" t="str">
        <f t="shared" ref="AB52:AB56" si="231">IFERROR(DATEDIF($F52,L$3,"Y"),"")</f>
        <v/>
      </c>
      <c r="AC52" s="56" t="str">
        <f t="shared" ref="AC52:AC56" si="232">IFERROR(DATEDIF($F52,M$3,"Y"),"")</f>
        <v/>
      </c>
      <c r="AD52" s="56" t="str">
        <f t="shared" ref="AD52:AD56" si="233">IFERROR(DATEDIF($F52,N$3,"Y"),"")</f>
        <v/>
      </c>
      <c r="AE52" s="56" t="str">
        <f t="shared" ref="AE52:AE56" si="234">IFERROR(DATEDIF($F52,O$3,"Y"),"")</f>
        <v/>
      </c>
      <c r="AF52" s="56" t="str">
        <f t="shared" ref="AF52:AF56" si="235">IFERROR(DATEDIF($F52,P$3,"Y"),"")</f>
        <v/>
      </c>
      <c r="AG52" s="56" t="str">
        <f t="shared" ref="AG52:AG56" si="236">IFERROR(DATEDIF($F52,Q$3,"Y"),"")</f>
        <v/>
      </c>
      <c r="AH52" s="57" t="str">
        <f t="shared" ref="AH52:AH56" si="237">IFERROR(IF(AND(MONTH(F52)=2,DAY(F52)=29),DATEDIF($F52,R$3+1,"Y"),DATEDIF($F52,R$3,"Y")),"")</f>
        <v/>
      </c>
      <c r="AI52" s="58" t="str">
        <f t="shared" ref="AI52:AT53" si="238">IF(W52="","",COUNTIF($U52,"&gt;"&amp;$S$3)+COUNTIF(AI51,"&gt;0"))</f>
        <v/>
      </c>
      <c r="AJ52" s="58" t="str">
        <f t="shared" si="238"/>
        <v/>
      </c>
      <c r="AK52" s="58" t="str">
        <f t="shared" si="238"/>
        <v/>
      </c>
      <c r="AL52" s="58" t="str">
        <f t="shared" si="238"/>
        <v/>
      </c>
      <c r="AM52" s="58" t="str">
        <f t="shared" si="238"/>
        <v/>
      </c>
      <c r="AN52" s="58" t="str">
        <f t="shared" si="238"/>
        <v/>
      </c>
      <c r="AO52" s="58" t="str">
        <f t="shared" si="238"/>
        <v/>
      </c>
      <c r="AP52" s="58" t="str">
        <f t="shared" si="238"/>
        <v/>
      </c>
      <c r="AQ52" s="58" t="str">
        <f t="shared" si="238"/>
        <v/>
      </c>
      <c r="AR52" s="58" t="str">
        <f t="shared" si="238"/>
        <v/>
      </c>
      <c r="AS52" s="58" t="str">
        <f t="shared" si="238"/>
        <v/>
      </c>
      <c r="AT52" s="59" t="str">
        <f t="shared" si="238"/>
        <v/>
      </c>
      <c r="AU52" s="35"/>
    </row>
    <row r="53" spans="1:47" ht="18" customHeight="1" x14ac:dyDescent="0.4">
      <c r="A53" s="11"/>
      <c r="B53" s="8"/>
      <c r="C53" s="9"/>
      <c r="D53" s="9"/>
      <c r="E53" s="10"/>
      <c r="F53" s="1" t="str">
        <f>IFERROR(DATE(C53,D53,E53),"")</f>
        <v/>
      </c>
      <c r="G53" s="129">
        <f t="shared" ref="G53:G56" si="239">IFERROR(
    IF(W53&gt;18, 0,
        IF(AND(W53=18, $T53=""), 0,
            IF(AND(W53=17, $T53=""), 0,
                IF(AI53&gt;2, 30000,
                    IF(W53&lt;3, 15000, 10000)
                )
            )
        )
    ),
"")</f>
        <v>0</v>
      </c>
      <c r="H53" s="130">
        <f t="shared" ref="H53:H56" si="240">IFERROR(
    IF(X53&gt;18, 0,
        IF(AND(X53=18, $T53=""), 0,
            IF(AJ53&gt;2, 30000,
                IF(X53&lt;3, 15000, 10000)
            )
        )
    ),
"")</f>
        <v>0</v>
      </c>
      <c r="I53" s="129">
        <f t="shared" ref="I53:I56" si="241">IFERROR(
    IF(Y53&gt;18, 0,
        IF(AND(Y53=18, $T53=""), 0,
            IF(AK53&gt;2, 30000,
                IF(Y53&lt;3, 15000, 10000)
            )
        )
    ),
"")</f>
        <v>0</v>
      </c>
      <c r="J53" s="130">
        <f t="shared" ref="J53:J56" si="242">IFERROR(
    IF(Z53&gt;18, 0,
        IF(AND(Z53=18, $T53=""), 0,
            IF(AL53&gt;2, 30000,
                IF(Z53&lt;3, 15000, 10000)
            )
        )
    ),
"")</f>
        <v>0</v>
      </c>
      <c r="K53" s="129">
        <f t="shared" ref="K53:K56" si="243">IFERROR(
    IF(AA53&gt;18, 0,
        IF(AND(AA53=18, $T53=""), 0,
            IF(AM53&gt;2, 30000,
                IF(AA53&lt;3, 15000, 10000)
            )
        )
    ),
"")</f>
        <v>0</v>
      </c>
      <c r="L53" s="130">
        <f t="shared" ref="L53:L56" si="244">IFERROR(
    IF(AB53&gt;18, 0,
        IF(AND(AB53=18, $T53=""), 0,
            IF(AN53&gt;2, 30000,
                IF(AB53&lt;3, 15000, 10000)
            )
        )
    ),
"")</f>
        <v>0</v>
      </c>
      <c r="M53" s="129">
        <f t="shared" ref="M53:M56" si="245">IFERROR(
    IF(AC53&gt;18, 0,
        IF(AND(AC53=18, $T53=""), 0,
            IF(AO53&gt;2, 30000,
                IF(AC53&lt;3, 15000, 10000)
            )
        )
    ),
"")</f>
        <v>0</v>
      </c>
      <c r="N53" s="130">
        <f t="shared" ref="N53:N56" si="246">IFERROR(
    IF(AD53&gt;18, 0,
        IF(AND(AD53=18, $T53=""), 0,
            IF(AP53&gt;2, 30000,
                IF(AD53&lt;3, 15000, 10000)
            )
        )
    ),
"")</f>
        <v>0</v>
      </c>
      <c r="O53" s="129">
        <f t="shared" ref="O53:O56" si="247">IFERROR(
    IF(AE53&gt;18, 0,
        IF(AND(AE53=18, $T53=""), 0,
            IF(AQ53&gt;2, 30000,
                IF(AE53&lt;3, 15000, 10000)
            )
        )
    ),
"")</f>
        <v>0</v>
      </c>
      <c r="P53" s="130">
        <f t="shared" ref="P53:P56" si="248">IFERROR(
    IF(AF53&gt;18, 0,
        IF(AND(AF53=18, $T53=""), 0,
            IF(AR53&gt;2, 30000,
                IF(AF53&lt;3, 15000, 10000)
            )
        )
    ),
"")</f>
        <v>0</v>
      </c>
      <c r="Q53" s="129">
        <f t="shared" ref="Q53:Q56" si="249">IFERROR(
    IF(AG53&gt;18, 0,
        IF(AND(AG53=18, $T53=""), 0,
            IF(AS53&gt;2, 30000,
                IF(AG53&lt;3, 15000, 10000)
            )
        )
    ),
"")</f>
        <v>0</v>
      </c>
      <c r="R53" s="130">
        <f t="shared" ref="R53:R56" si="250">IFERROR(
    IF(AH53&gt;18, 0,
        IF(AND(AH53=18, $T53=""), 0,
            IF(AT53&gt;2, 30000,
                IF(AH53&lt;3, 15000, 10000)
            )
        )
    ),
"")</f>
        <v>0</v>
      </c>
      <c r="S53" s="60" t="str">
        <f>IFERROR(DATE(YEAR($F53)+18+(TEXT($F53,"mm/dd")&gt;"04/01"),3,31),"")</f>
        <v/>
      </c>
      <c r="T53" s="54" t="str">
        <f>IF(S53=DATE($C$2+1,3,31),"〇","")</f>
        <v/>
      </c>
      <c r="U53" s="61" t="str">
        <f>IFERROR(DATE(YEAR($F53)+22+(TEXT($F53,"mm/dd")&gt;"04/01"),3,31),"")</f>
        <v/>
      </c>
      <c r="V53" s="54" t="str">
        <f>IF(U53=DATE($C$2+1,3,31),"〇","")</f>
        <v/>
      </c>
      <c r="W53" s="56" t="str">
        <f>IFERROR(DATEDIF($F53,G$3,"Y"),"")</f>
        <v/>
      </c>
      <c r="X53" s="56" t="str">
        <f t="shared" si="227"/>
        <v/>
      </c>
      <c r="Y53" s="56" t="str">
        <f t="shared" si="228"/>
        <v/>
      </c>
      <c r="Z53" s="56" t="str">
        <f t="shared" si="229"/>
        <v/>
      </c>
      <c r="AA53" s="56" t="str">
        <f t="shared" si="230"/>
        <v/>
      </c>
      <c r="AB53" s="56" t="str">
        <f t="shared" si="231"/>
        <v/>
      </c>
      <c r="AC53" s="56" t="str">
        <f t="shared" si="232"/>
        <v/>
      </c>
      <c r="AD53" s="56" t="str">
        <f t="shared" si="233"/>
        <v/>
      </c>
      <c r="AE53" s="56" t="str">
        <f t="shared" si="234"/>
        <v/>
      </c>
      <c r="AF53" s="56" t="str">
        <f t="shared" si="235"/>
        <v/>
      </c>
      <c r="AG53" s="56" t="str">
        <f t="shared" si="236"/>
        <v/>
      </c>
      <c r="AH53" s="62" t="str">
        <f t="shared" si="237"/>
        <v/>
      </c>
      <c r="AI53" s="58" t="str">
        <f t="shared" si="238"/>
        <v/>
      </c>
      <c r="AJ53" s="58" t="str">
        <f t="shared" si="238"/>
        <v/>
      </c>
      <c r="AK53" s="58" t="str">
        <f t="shared" si="238"/>
        <v/>
      </c>
      <c r="AL53" s="58" t="str">
        <f t="shared" si="238"/>
        <v/>
      </c>
      <c r="AM53" s="58" t="str">
        <f t="shared" si="238"/>
        <v/>
      </c>
      <c r="AN53" s="58" t="str">
        <f t="shared" si="238"/>
        <v/>
      </c>
      <c r="AO53" s="58" t="str">
        <f t="shared" si="238"/>
        <v/>
      </c>
      <c r="AP53" s="58" t="str">
        <f t="shared" si="238"/>
        <v/>
      </c>
      <c r="AQ53" s="58" t="str">
        <f t="shared" si="238"/>
        <v/>
      </c>
      <c r="AR53" s="58" t="str">
        <f t="shared" si="238"/>
        <v/>
      </c>
      <c r="AS53" s="58" t="str">
        <f t="shared" si="238"/>
        <v/>
      </c>
      <c r="AT53" s="63" t="str">
        <f t="shared" si="238"/>
        <v/>
      </c>
      <c r="AU53" s="35"/>
    </row>
    <row r="54" spans="1:47" ht="18" customHeight="1" x14ac:dyDescent="0.4">
      <c r="A54" s="12"/>
      <c r="B54" s="8"/>
      <c r="C54" s="9"/>
      <c r="D54" s="9"/>
      <c r="E54" s="10"/>
      <c r="F54" s="1" t="str">
        <f>IFERROR(DATE(C54,D54,E54),"")</f>
        <v/>
      </c>
      <c r="G54" s="129">
        <f t="shared" si="239"/>
        <v>0</v>
      </c>
      <c r="H54" s="130">
        <f t="shared" si="240"/>
        <v>0</v>
      </c>
      <c r="I54" s="129">
        <f t="shared" si="241"/>
        <v>0</v>
      </c>
      <c r="J54" s="130">
        <f t="shared" si="242"/>
        <v>0</v>
      </c>
      <c r="K54" s="129">
        <f t="shared" si="243"/>
        <v>0</v>
      </c>
      <c r="L54" s="130">
        <f t="shared" si="244"/>
        <v>0</v>
      </c>
      <c r="M54" s="129">
        <f t="shared" si="245"/>
        <v>0</v>
      </c>
      <c r="N54" s="130">
        <f t="shared" si="246"/>
        <v>0</v>
      </c>
      <c r="O54" s="129">
        <f t="shared" si="247"/>
        <v>0</v>
      </c>
      <c r="P54" s="130">
        <f t="shared" si="248"/>
        <v>0</v>
      </c>
      <c r="Q54" s="129">
        <f t="shared" si="249"/>
        <v>0</v>
      </c>
      <c r="R54" s="130">
        <f t="shared" si="250"/>
        <v>0</v>
      </c>
      <c r="S54" s="60" t="str">
        <f t="shared" ref="S54" si="251">IFERROR(DATE(YEAR($F54)+18+(TEXT($F54,"mm/dd")&gt;"04/01"),3,31),"")</f>
        <v/>
      </c>
      <c r="T54" s="54" t="str">
        <f>IF(S54=DATE($C$2+1,3,31),"〇","")</f>
        <v/>
      </c>
      <c r="U54" s="61" t="str">
        <f t="shared" ref="U54:U56" si="252">IFERROR(DATE(YEAR($F54)+22+(TEXT($F54,"mm/dd")&gt;"04/01"),3,31),"")</f>
        <v/>
      </c>
      <c r="V54" s="54" t="str">
        <f>IF(U54=DATE($C$2+1,3,31),"〇","")</f>
        <v/>
      </c>
      <c r="W54" s="56" t="str">
        <f t="shared" ref="W54:W56" si="253">IFERROR(DATEDIF($F54,G$3,"Y"),"")</f>
        <v/>
      </c>
      <c r="X54" s="56" t="str">
        <f t="shared" si="227"/>
        <v/>
      </c>
      <c r="Y54" s="56" t="str">
        <f t="shared" si="228"/>
        <v/>
      </c>
      <c r="Z54" s="56" t="str">
        <f t="shared" si="229"/>
        <v/>
      </c>
      <c r="AA54" s="56" t="str">
        <f t="shared" si="230"/>
        <v/>
      </c>
      <c r="AB54" s="56" t="str">
        <f t="shared" si="231"/>
        <v/>
      </c>
      <c r="AC54" s="56" t="str">
        <f t="shared" si="232"/>
        <v/>
      </c>
      <c r="AD54" s="56" t="str">
        <f t="shared" si="233"/>
        <v/>
      </c>
      <c r="AE54" s="56" t="str">
        <f t="shared" si="234"/>
        <v/>
      </c>
      <c r="AF54" s="56" t="str">
        <f t="shared" si="235"/>
        <v/>
      </c>
      <c r="AG54" s="56" t="str">
        <f t="shared" si="236"/>
        <v/>
      </c>
      <c r="AH54" s="62" t="str">
        <f t="shared" si="237"/>
        <v/>
      </c>
      <c r="AI54" s="58" t="str">
        <f t="shared" ref="AI54:AT54" si="254">IF(W54="","",COUNTIF($U54,"&gt;"&amp;$S$3)+COUNTIF(AI52:AI53,"&gt;0"))</f>
        <v/>
      </c>
      <c r="AJ54" s="58" t="str">
        <f t="shared" si="254"/>
        <v/>
      </c>
      <c r="AK54" s="58" t="str">
        <f t="shared" si="254"/>
        <v/>
      </c>
      <c r="AL54" s="58" t="str">
        <f t="shared" si="254"/>
        <v/>
      </c>
      <c r="AM54" s="58" t="str">
        <f t="shared" si="254"/>
        <v/>
      </c>
      <c r="AN54" s="58" t="str">
        <f t="shared" si="254"/>
        <v/>
      </c>
      <c r="AO54" s="58" t="str">
        <f t="shared" si="254"/>
        <v/>
      </c>
      <c r="AP54" s="58" t="str">
        <f t="shared" si="254"/>
        <v/>
      </c>
      <c r="AQ54" s="58" t="str">
        <f t="shared" si="254"/>
        <v/>
      </c>
      <c r="AR54" s="58" t="str">
        <f t="shared" si="254"/>
        <v/>
      </c>
      <c r="AS54" s="58" t="str">
        <f t="shared" si="254"/>
        <v/>
      </c>
      <c r="AT54" s="63" t="str">
        <f t="shared" si="254"/>
        <v/>
      </c>
      <c r="AU54" s="35"/>
    </row>
    <row r="55" spans="1:47" ht="18" customHeight="1" x14ac:dyDescent="0.4">
      <c r="A55" s="12"/>
      <c r="B55" s="8"/>
      <c r="C55" s="9"/>
      <c r="D55" s="9"/>
      <c r="E55" s="10"/>
      <c r="F55" s="1" t="str">
        <f>IFERROR(DATE(C55,D55,E55),"")</f>
        <v/>
      </c>
      <c r="G55" s="129">
        <f t="shared" si="239"/>
        <v>0</v>
      </c>
      <c r="H55" s="130">
        <f t="shared" si="240"/>
        <v>0</v>
      </c>
      <c r="I55" s="129">
        <f t="shared" si="241"/>
        <v>0</v>
      </c>
      <c r="J55" s="130">
        <f t="shared" si="242"/>
        <v>0</v>
      </c>
      <c r="K55" s="129">
        <f t="shared" si="243"/>
        <v>0</v>
      </c>
      <c r="L55" s="130">
        <f t="shared" si="244"/>
        <v>0</v>
      </c>
      <c r="M55" s="129">
        <f t="shared" si="245"/>
        <v>0</v>
      </c>
      <c r="N55" s="130">
        <f t="shared" si="246"/>
        <v>0</v>
      </c>
      <c r="O55" s="129">
        <f t="shared" si="247"/>
        <v>0</v>
      </c>
      <c r="P55" s="130">
        <f t="shared" si="248"/>
        <v>0</v>
      </c>
      <c r="Q55" s="129">
        <f t="shared" si="249"/>
        <v>0</v>
      </c>
      <c r="R55" s="130">
        <f t="shared" si="250"/>
        <v>0</v>
      </c>
      <c r="S55" s="60" t="str">
        <f>IFERROR(DATE(YEAR($F55)+18+(TEXT($F55,"mm/dd")&gt;"04/01"),3,31),"")</f>
        <v/>
      </c>
      <c r="T55" s="54" t="str">
        <f>IF(S55=DATE($C$2+1,3,31),"〇","")</f>
        <v/>
      </c>
      <c r="U55" s="61" t="str">
        <f t="shared" si="252"/>
        <v/>
      </c>
      <c r="V55" s="54" t="str">
        <f>IF(U55=DATE($C$2+1,3,31),"〇","")</f>
        <v/>
      </c>
      <c r="W55" s="56" t="str">
        <f t="shared" si="253"/>
        <v/>
      </c>
      <c r="X55" s="56" t="str">
        <f t="shared" si="227"/>
        <v/>
      </c>
      <c r="Y55" s="56" t="str">
        <f t="shared" si="228"/>
        <v/>
      </c>
      <c r="Z55" s="56" t="str">
        <f t="shared" si="229"/>
        <v/>
      </c>
      <c r="AA55" s="56" t="str">
        <f t="shared" si="230"/>
        <v/>
      </c>
      <c r="AB55" s="56" t="str">
        <f t="shared" si="231"/>
        <v/>
      </c>
      <c r="AC55" s="56" t="str">
        <f t="shared" si="232"/>
        <v/>
      </c>
      <c r="AD55" s="56" t="str">
        <f t="shared" si="233"/>
        <v/>
      </c>
      <c r="AE55" s="56" t="str">
        <f t="shared" si="234"/>
        <v/>
      </c>
      <c r="AF55" s="56" t="str">
        <f t="shared" si="235"/>
        <v/>
      </c>
      <c r="AG55" s="56" t="str">
        <f t="shared" si="236"/>
        <v/>
      </c>
      <c r="AH55" s="62" t="str">
        <f t="shared" si="237"/>
        <v/>
      </c>
      <c r="AI55" s="58" t="str">
        <f t="shared" ref="AI55:AT55" si="255">IF(W55="","",COUNTIF($U55,"&gt;"&amp;$S$3)+COUNTIF(AI52:AI54,"&gt;0"))</f>
        <v/>
      </c>
      <c r="AJ55" s="58" t="str">
        <f t="shared" si="255"/>
        <v/>
      </c>
      <c r="AK55" s="58" t="str">
        <f t="shared" si="255"/>
        <v/>
      </c>
      <c r="AL55" s="58" t="str">
        <f t="shared" si="255"/>
        <v/>
      </c>
      <c r="AM55" s="58" t="str">
        <f t="shared" si="255"/>
        <v/>
      </c>
      <c r="AN55" s="58" t="str">
        <f t="shared" si="255"/>
        <v/>
      </c>
      <c r="AO55" s="58" t="str">
        <f t="shared" si="255"/>
        <v/>
      </c>
      <c r="AP55" s="58" t="str">
        <f t="shared" si="255"/>
        <v/>
      </c>
      <c r="AQ55" s="58" t="str">
        <f t="shared" si="255"/>
        <v/>
      </c>
      <c r="AR55" s="58" t="str">
        <f t="shared" si="255"/>
        <v/>
      </c>
      <c r="AS55" s="58" t="str">
        <f t="shared" si="255"/>
        <v/>
      </c>
      <c r="AT55" s="63" t="str">
        <f t="shared" si="255"/>
        <v/>
      </c>
      <c r="AU55" s="35"/>
    </row>
    <row r="56" spans="1:47" ht="18" customHeight="1" x14ac:dyDescent="0.4">
      <c r="A56" s="13"/>
      <c r="B56" s="14"/>
      <c r="C56" s="15"/>
      <c r="D56" s="15"/>
      <c r="E56" s="16"/>
      <c r="F56" s="1" t="str">
        <f>IFERROR(DATE(C56,D56,E56),"")</f>
        <v/>
      </c>
      <c r="G56" s="129">
        <f t="shared" si="239"/>
        <v>0</v>
      </c>
      <c r="H56" s="130">
        <f t="shared" si="240"/>
        <v>0</v>
      </c>
      <c r="I56" s="129">
        <f t="shared" si="241"/>
        <v>0</v>
      </c>
      <c r="J56" s="130">
        <f t="shared" si="242"/>
        <v>0</v>
      </c>
      <c r="K56" s="129">
        <f t="shared" si="243"/>
        <v>0</v>
      </c>
      <c r="L56" s="130">
        <f t="shared" si="244"/>
        <v>0</v>
      </c>
      <c r="M56" s="129">
        <f t="shared" si="245"/>
        <v>0</v>
      </c>
      <c r="N56" s="130">
        <f t="shared" si="246"/>
        <v>0</v>
      </c>
      <c r="O56" s="129">
        <f t="shared" si="247"/>
        <v>0</v>
      </c>
      <c r="P56" s="130">
        <f t="shared" si="248"/>
        <v>0</v>
      </c>
      <c r="Q56" s="129">
        <f t="shared" si="249"/>
        <v>0</v>
      </c>
      <c r="R56" s="130">
        <f t="shared" si="250"/>
        <v>0</v>
      </c>
      <c r="S56" s="60" t="str">
        <f>IFERROR(DATE(YEAR($F56)+18+(TEXT($F56,"mm/dd")&gt;"04/01"),3,31),"")</f>
        <v/>
      </c>
      <c r="T56" s="54" t="str">
        <f>IF(S56=DATE($C$2+1,3,31),"〇","")</f>
        <v/>
      </c>
      <c r="U56" s="61" t="str">
        <f t="shared" si="252"/>
        <v/>
      </c>
      <c r="V56" s="54" t="str">
        <f>IF(U56=DATE($C$2+1,3,31),"〇","")</f>
        <v/>
      </c>
      <c r="W56" s="56" t="str">
        <f t="shared" si="253"/>
        <v/>
      </c>
      <c r="X56" s="56" t="str">
        <f t="shared" si="227"/>
        <v/>
      </c>
      <c r="Y56" s="56" t="str">
        <f t="shared" si="228"/>
        <v/>
      </c>
      <c r="Z56" s="56" t="str">
        <f t="shared" si="229"/>
        <v/>
      </c>
      <c r="AA56" s="56" t="str">
        <f t="shared" si="230"/>
        <v/>
      </c>
      <c r="AB56" s="56" t="str">
        <f t="shared" si="231"/>
        <v/>
      </c>
      <c r="AC56" s="56" t="str">
        <f t="shared" si="232"/>
        <v/>
      </c>
      <c r="AD56" s="56" t="str">
        <f t="shared" si="233"/>
        <v/>
      </c>
      <c r="AE56" s="56" t="str">
        <f t="shared" si="234"/>
        <v/>
      </c>
      <c r="AF56" s="56" t="str">
        <f t="shared" si="235"/>
        <v/>
      </c>
      <c r="AG56" s="56" t="str">
        <f t="shared" si="236"/>
        <v/>
      </c>
      <c r="AH56" s="64" t="str">
        <f t="shared" si="237"/>
        <v/>
      </c>
      <c r="AI56" s="58" t="str">
        <f t="shared" ref="AI56:AT56" si="256">IF(W56="","",COUNTIF($U56,"&gt;"&amp;$S$3)+COUNTIF(AI52:AI55,"&gt;0"))</f>
        <v/>
      </c>
      <c r="AJ56" s="58" t="str">
        <f t="shared" si="256"/>
        <v/>
      </c>
      <c r="AK56" s="58" t="str">
        <f t="shared" si="256"/>
        <v/>
      </c>
      <c r="AL56" s="58" t="str">
        <f t="shared" si="256"/>
        <v/>
      </c>
      <c r="AM56" s="58" t="str">
        <f t="shared" si="256"/>
        <v/>
      </c>
      <c r="AN56" s="58" t="str">
        <f t="shared" si="256"/>
        <v/>
      </c>
      <c r="AO56" s="58" t="str">
        <f t="shared" si="256"/>
        <v/>
      </c>
      <c r="AP56" s="58" t="str">
        <f t="shared" si="256"/>
        <v/>
      </c>
      <c r="AQ56" s="58" t="str">
        <f t="shared" si="256"/>
        <v/>
      </c>
      <c r="AR56" s="58" t="str">
        <f t="shared" si="256"/>
        <v/>
      </c>
      <c r="AS56" s="58" t="str">
        <f t="shared" si="256"/>
        <v/>
      </c>
      <c r="AT56" s="63" t="str">
        <f t="shared" si="256"/>
        <v/>
      </c>
      <c r="AU56" s="35"/>
    </row>
    <row r="57" spans="1:47" ht="18" customHeight="1" x14ac:dyDescent="0.4">
      <c r="A57" s="131"/>
      <c r="B57" s="141" t="s">
        <v>7</v>
      </c>
      <c r="C57" s="141"/>
      <c r="D57" s="141"/>
      <c r="E57" s="142"/>
      <c r="F57" s="2"/>
      <c r="G57" s="134">
        <f>SUM(G52:G56)</f>
        <v>0</v>
      </c>
      <c r="H57" s="135">
        <f t="shared" ref="H57" si="257">SUM(H52:H56)</f>
        <v>0</v>
      </c>
      <c r="I57" s="134">
        <f>SUM(I52:I56)</f>
        <v>0</v>
      </c>
      <c r="J57" s="135">
        <f t="shared" ref="J57" si="258">SUM(J52:J56)</f>
        <v>0</v>
      </c>
      <c r="K57" s="134">
        <f>SUM(K52:K56)</f>
        <v>0</v>
      </c>
      <c r="L57" s="135">
        <f t="shared" ref="L57" si="259">SUM(L52:L56)</f>
        <v>0</v>
      </c>
      <c r="M57" s="134">
        <f>SUM(M52:M56)</f>
        <v>0</v>
      </c>
      <c r="N57" s="135">
        <f t="shared" ref="N57" si="260">SUM(N52:N56)</f>
        <v>0</v>
      </c>
      <c r="O57" s="134">
        <f>SUM(O52:O56)</f>
        <v>0</v>
      </c>
      <c r="P57" s="135">
        <f t="shared" ref="P57" si="261">SUM(P52:P56)</f>
        <v>0</v>
      </c>
      <c r="Q57" s="134">
        <f>SUM(Q52:Q56)</f>
        <v>0</v>
      </c>
      <c r="R57" s="136">
        <f t="shared" ref="R57" si="262">SUM(R52:R56)</f>
        <v>0</v>
      </c>
      <c r="S57" s="65"/>
      <c r="T57" s="66"/>
      <c r="U57" s="67"/>
      <c r="V57" s="66"/>
      <c r="W57" s="68"/>
      <c r="X57" s="68"/>
      <c r="Y57" s="68"/>
      <c r="Z57" s="68"/>
      <c r="AA57" s="68"/>
      <c r="AB57" s="68"/>
      <c r="AC57" s="68"/>
      <c r="AD57" s="68"/>
      <c r="AE57" s="68"/>
      <c r="AF57" s="68"/>
      <c r="AG57" s="68"/>
      <c r="AH57" s="69"/>
      <c r="AI57" s="68"/>
      <c r="AJ57" s="68"/>
      <c r="AK57" s="68"/>
      <c r="AL57" s="68"/>
      <c r="AM57" s="68"/>
      <c r="AN57" s="68"/>
      <c r="AO57" s="68"/>
      <c r="AP57" s="68"/>
      <c r="AQ57" s="68"/>
      <c r="AR57" s="68"/>
      <c r="AS57" s="68"/>
      <c r="AT57" s="69"/>
      <c r="AU57" s="35"/>
    </row>
    <row r="58" spans="1:47" ht="18" customHeight="1" thickBot="1" x14ac:dyDescent="0.45">
      <c r="A58" s="137"/>
      <c r="B58" s="143" t="s">
        <v>8</v>
      </c>
      <c r="C58" s="143"/>
      <c r="D58" s="143"/>
      <c r="E58" s="144"/>
      <c r="F58" s="3"/>
      <c r="G58" s="140"/>
      <c r="H58" s="77">
        <f>SUM(G57,H57)</f>
        <v>0</v>
      </c>
      <c r="I58" s="140"/>
      <c r="J58" s="77">
        <f>SUM(I57,J57)</f>
        <v>0</v>
      </c>
      <c r="K58" s="140"/>
      <c r="L58" s="77">
        <f>SUM(K57,L57)</f>
        <v>0</v>
      </c>
      <c r="M58" s="140"/>
      <c r="N58" s="77">
        <f>SUM(M57,N57)</f>
        <v>0</v>
      </c>
      <c r="O58" s="140"/>
      <c r="P58" s="77">
        <f>SUM(O57,P57)</f>
        <v>0</v>
      </c>
      <c r="Q58" s="140"/>
      <c r="R58" s="78">
        <f>SUM(Q57,R57)</f>
        <v>0</v>
      </c>
      <c r="S58" s="70"/>
      <c r="T58" s="71"/>
      <c r="U58" s="72"/>
      <c r="V58" s="71"/>
      <c r="W58" s="73"/>
      <c r="X58" s="73"/>
      <c r="Y58" s="73"/>
      <c r="Z58" s="73"/>
      <c r="AA58" s="73"/>
      <c r="AB58" s="73"/>
      <c r="AC58" s="73"/>
      <c r="AD58" s="73"/>
      <c r="AE58" s="73"/>
      <c r="AF58" s="73"/>
      <c r="AG58" s="73"/>
      <c r="AH58" s="74"/>
      <c r="AI58" s="75"/>
      <c r="AJ58" s="75"/>
      <c r="AK58" s="75"/>
      <c r="AL58" s="75"/>
      <c r="AM58" s="75"/>
      <c r="AN58" s="75"/>
      <c r="AO58" s="75"/>
      <c r="AP58" s="75"/>
      <c r="AQ58" s="75"/>
      <c r="AR58" s="75"/>
      <c r="AS58" s="75"/>
      <c r="AT58" s="76"/>
      <c r="AU58" s="35"/>
    </row>
    <row r="59" spans="1:47" ht="18" customHeight="1" thickTop="1" x14ac:dyDescent="0.4">
      <c r="A59" s="7"/>
      <c r="B59" s="8"/>
      <c r="C59" s="9"/>
      <c r="D59" s="9"/>
      <c r="E59" s="10"/>
      <c r="F59" s="1" t="str">
        <f>IFERROR(DATE(C59,D59,E59),"")</f>
        <v/>
      </c>
      <c r="G59" s="129">
        <f>IFERROR(
    IF(W59&gt;18, 0,
        IF(AND(W59=18, $T59=""), 0,
            IF(AND(W59=17, $T59=""), 0,
                IF(AI59&gt;2, 30000,
                    IF(W59&lt;3, 15000, 10000)
                )
            )
        )
    ),
"")</f>
        <v>0</v>
      </c>
      <c r="H59" s="130">
        <f t="shared" ref="H59:R59" si="263">IFERROR(
    IF(X59&gt;18, 0,
        IF(AND(X59=18, $T59=""), 0,
            IF(AJ59&gt;2, 30000,
                IF(X59&lt;3, 15000, 10000)
            )
        )
    ),
"")</f>
        <v>0</v>
      </c>
      <c r="I59" s="129">
        <f t="shared" si="263"/>
        <v>0</v>
      </c>
      <c r="J59" s="130">
        <f t="shared" si="263"/>
        <v>0</v>
      </c>
      <c r="K59" s="129">
        <f t="shared" si="263"/>
        <v>0</v>
      </c>
      <c r="L59" s="130">
        <f t="shared" si="263"/>
        <v>0</v>
      </c>
      <c r="M59" s="129">
        <f t="shared" si="263"/>
        <v>0</v>
      </c>
      <c r="N59" s="130">
        <f t="shared" si="263"/>
        <v>0</v>
      </c>
      <c r="O59" s="129">
        <f t="shared" si="263"/>
        <v>0</v>
      </c>
      <c r="P59" s="130">
        <f t="shared" si="263"/>
        <v>0</v>
      </c>
      <c r="Q59" s="129">
        <f t="shared" si="263"/>
        <v>0</v>
      </c>
      <c r="R59" s="130">
        <f t="shared" si="263"/>
        <v>0</v>
      </c>
      <c r="S59" s="53" t="str">
        <f>IFERROR(DATE(YEAR($F59)+18+(TEXT($F59,"mm/dd")&gt;"04/01"),3,31),"")</f>
        <v/>
      </c>
      <c r="T59" s="54" t="str">
        <f>IF(S59=DATE($C$2+1,3,31),"〇","")</f>
        <v/>
      </c>
      <c r="U59" s="55" t="str">
        <f>IFERROR(DATE(YEAR($F59)+22+(TEXT($F59,"mm/dd")&gt;"04/01"),3,31),"")</f>
        <v/>
      </c>
      <c r="V59" s="54" t="str">
        <f>IF(U59=DATE($C$2+1,3,31),"〇","")</f>
        <v/>
      </c>
      <c r="W59" s="56" t="str">
        <f>IFERROR(DATEDIF($F59,G$3,"Y"),"")</f>
        <v/>
      </c>
      <c r="X59" s="56" t="str">
        <f t="shared" ref="X59:X63" si="264">IFERROR(DATEDIF($F59,H$3,"Y"),"")</f>
        <v/>
      </c>
      <c r="Y59" s="56" t="str">
        <f t="shared" ref="Y59:Y63" si="265">IFERROR(DATEDIF($F59,I$3,"Y"),"")</f>
        <v/>
      </c>
      <c r="Z59" s="56" t="str">
        <f t="shared" ref="Z59:Z63" si="266">IFERROR(DATEDIF($F59,J$3,"Y"),"")</f>
        <v/>
      </c>
      <c r="AA59" s="56" t="str">
        <f t="shared" ref="AA59:AA63" si="267">IFERROR(DATEDIF($F59,K$3,"Y"),"")</f>
        <v/>
      </c>
      <c r="AB59" s="56" t="str">
        <f t="shared" ref="AB59:AB63" si="268">IFERROR(DATEDIF($F59,L$3,"Y"),"")</f>
        <v/>
      </c>
      <c r="AC59" s="56" t="str">
        <f t="shared" ref="AC59:AC63" si="269">IFERROR(DATEDIF($F59,M$3,"Y"),"")</f>
        <v/>
      </c>
      <c r="AD59" s="56" t="str">
        <f t="shared" ref="AD59:AD63" si="270">IFERROR(DATEDIF($F59,N$3,"Y"),"")</f>
        <v/>
      </c>
      <c r="AE59" s="56" t="str">
        <f t="shared" ref="AE59:AE63" si="271">IFERROR(DATEDIF($F59,O$3,"Y"),"")</f>
        <v/>
      </c>
      <c r="AF59" s="56" t="str">
        <f t="shared" ref="AF59:AF63" si="272">IFERROR(DATEDIF($F59,P$3,"Y"),"")</f>
        <v/>
      </c>
      <c r="AG59" s="56" t="str">
        <f t="shared" ref="AG59:AG63" si="273">IFERROR(DATEDIF($F59,Q$3,"Y"),"")</f>
        <v/>
      </c>
      <c r="AH59" s="57" t="str">
        <f t="shared" ref="AH59:AH63" si="274">IFERROR(IF(AND(MONTH(F59)=2,DAY(F59)=29),DATEDIF($F59,R$3+1,"Y"),DATEDIF($F59,R$3,"Y")),"")</f>
        <v/>
      </c>
      <c r="AI59" s="58" t="str">
        <f t="shared" ref="AI59:AT60" si="275">IF(W59="","",COUNTIF($U59,"&gt;"&amp;$S$3)+COUNTIF(AI58,"&gt;0"))</f>
        <v/>
      </c>
      <c r="AJ59" s="58" t="str">
        <f t="shared" si="275"/>
        <v/>
      </c>
      <c r="AK59" s="58" t="str">
        <f t="shared" si="275"/>
        <v/>
      </c>
      <c r="AL59" s="58" t="str">
        <f t="shared" si="275"/>
        <v/>
      </c>
      <c r="AM59" s="58" t="str">
        <f t="shared" si="275"/>
        <v/>
      </c>
      <c r="AN59" s="58" t="str">
        <f t="shared" si="275"/>
        <v/>
      </c>
      <c r="AO59" s="58" t="str">
        <f t="shared" si="275"/>
        <v/>
      </c>
      <c r="AP59" s="58" t="str">
        <f t="shared" si="275"/>
        <v/>
      </c>
      <c r="AQ59" s="58" t="str">
        <f t="shared" si="275"/>
        <v/>
      </c>
      <c r="AR59" s="58" t="str">
        <f t="shared" si="275"/>
        <v/>
      </c>
      <c r="AS59" s="58" t="str">
        <f t="shared" si="275"/>
        <v/>
      </c>
      <c r="AT59" s="59" t="str">
        <f t="shared" si="275"/>
        <v/>
      </c>
      <c r="AU59" s="35"/>
    </row>
    <row r="60" spans="1:47" ht="18" customHeight="1" x14ac:dyDescent="0.4">
      <c r="A60" s="11"/>
      <c r="B60" s="8"/>
      <c r="C60" s="9"/>
      <c r="D60" s="9"/>
      <c r="E60" s="10"/>
      <c r="F60" s="1" t="str">
        <f>IFERROR(DATE(C60,D60,E60),"")</f>
        <v/>
      </c>
      <c r="G60" s="129">
        <f t="shared" ref="G60:G63" si="276">IFERROR(
    IF(W60&gt;18, 0,
        IF(AND(W60=18, $T60=""), 0,
            IF(AND(W60=17, $T60=""), 0,
                IF(AI60&gt;2, 30000,
                    IF(W60&lt;3, 15000, 10000)
                )
            )
        )
    ),
"")</f>
        <v>0</v>
      </c>
      <c r="H60" s="130">
        <f t="shared" ref="H60:H63" si="277">IFERROR(
    IF(X60&gt;18, 0,
        IF(AND(X60=18, $T60=""), 0,
            IF(AJ60&gt;2, 30000,
                IF(X60&lt;3, 15000, 10000)
            )
        )
    ),
"")</f>
        <v>0</v>
      </c>
      <c r="I60" s="129">
        <f t="shared" ref="I60:I63" si="278">IFERROR(
    IF(Y60&gt;18, 0,
        IF(AND(Y60=18, $T60=""), 0,
            IF(AK60&gt;2, 30000,
                IF(Y60&lt;3, 15000, 10000)
            )
        )
    ),
"")</f>
        <v>0</v>
      </c>
      <c r="J60" s="130">
        <f t="shared" ref="J60:J63" si="279">IFERROR(
    IF(Z60&gt;18, 0,
        IF(AND(Z60=18, $T60=""), 0,
            IF(AL60&gt;2, 30000,
                IF(Z60&lt;3, 15000, 10000)
            )
        )
    ),
"")</f>
        <v>0</v>
      </c>
      <c r="K60" s="129">
        <f t="shared" ref="K60:K63" si="280">IFERROR(
    IF(AA60&gt;18, 0,
        IF(AND(AA60=18, $T60=""), 0,
            IF(AM60&gt;2, 30000,
                IF(AA60&lt;3, 15000, 10000)
            )
        )
    ),
"")</f>
        <v>0</v>
      </c>
      <c r="L60" s="130">
        <f t="shared" ref="L60:L63" si="281">IFERROR(
    IF(AB60&gt;18, 0,
        IF(AND(AB60=18, $T60=""), 0,
            IF(AN60&gt;2, 30000,
                IF(AB60&lt;3, 15000, 10000)
            )
        )
    ),
"")</f>
        <v>0</v>
      </c>
      <c r="M60" s="129">
        <f t="shared" ref="M60:M63" si="282">IFERROR(
    IF(AC60&gt;18, 0,
        IF(AND(AC60=18, $T60=""), 0,
            IF(AO60&gt;2, 30000,
                IF(AC60&lt;3, 15000, 10000)
            )
        )
    ),
"")</f>
        <v>0</v>
      </c>
      <c r="N60" s="130">
        <f t="shared" ref="N60:N63" si="283">IFERROR(
    IF(AD60&gt;18, 0,
        IF(AND(AD60=18, $T60=""), 0,
            IF(AP60&gt;2, 30000,
                IF(AD60&lt;3, 15000, 10000)
            )
        )
    ),
"")</f>
        <v>0</v>
      </c>
      <c r="O60" s="129">
        <f t="shared" ref="O60:O63" si="284">IFERROR(
    IF(AE60&gt;18, 0,
        IF(AND(AE60=18, $T60=""), 0,
            IF(AQ60&gt;2, 30000,
                IF(AE60&lt;3, 15000, 10000)
            )
        )
    ),
"")</f>
        <v>0</v>
      </c>
      <c r="P60" s="130">
        <f t="shared" ref="P60:P63" si="285">IFERROR(
    IF(AF60&gt;18, 0,
        IF(AND(AF60=18, $T60=""), 0,
            IF(AR60&gt;2, 30000,
                IF(AF60&lt;3, 15000, 10000)
            )
        )
    ),
"")</f>
        <v>0</v>
      </c>
      <c r="Q60" s="129">
        <f t="shared" ref="Q60:Q63" si="286">IFERROR(
    IF(AG60&gt;18, 0,
        IF(AND(AG60=18, $T60=""), 0,
            IF(AS60&gt;2, 30000,
                IF(AG60&lt;3, 15000, 10000)
            )
        )
    ),
"")</f>
        <v>0</v>
      </c>
      <c r="R60" s="130">
        <f t="shared" ref="R60:R63" si="287">IFERROR(
    IF(AH60&gt;18, 0,
        IF(AND(AH60=18, $T60=""), 0,
            IF(AT60&gt;2, 30000,
                IF(AH60&lt;3, 15000, 10000)
            )
        )
    ),
"")</f>
        <v>0</v>
      </c>
      <c r="S60" s="60" t="str">
        <f>IFERROR(DATE(YEAR($F60)+18+(TEXT($F60,"mm/dd")&gt;"04/01"),3,31),"")</f>
        <v/>
      </c>
      <c r="T60" s="54" t="str">
        <f>IF(S60=DATE($C$2+1,3,31),"〇","")</f>
        <v/>
      </c>
      <c r="U60" s="61" t="str">
        <f>IFERROR(DATE(YEAR($F60)+22+(TEXT($F60,"mm/dd")&gt;"04/01"),3,31),"")</f>
        <v/>
      </c>
      <c r="V60" s="54" t="str">
        <f>IF(U60=DATE($C$2+1,3,31),"〇","")</f>
        <v/>
      </c>
      <c r="W60" s="56" t="str">
        <f>IFERROR(DATEDIF($F60,G$3,"Y"),"")</f>
        <v/>
      </c>
      <c r="X60" s="56" t="str">
        <f t="shared" si="264"/>
        <v/>
      </c>
      <c r="Y60" s="56" t="str">
        <f t="shared" si="265"/>
        <v/>
      </c>
      <c r="Z60" s="56" t="str">
        <f t="shared" si="266"/>
        <v/>
      </c>
      <c r="AA60" s="56" t="str">
        <f t="shared" si="267"/>
        <v/>
      </c>
      <c r="AB60" s="56" t="str">
        <f t="shared" si="268"/>
        <v/>
      </c>
      <c r="AC60" s="56" t="str">
        <f t="shared" si="269"/>
        <v/>
      </c>
      <c r="AD60" s="56" t="str">
        <f t="shared" si="270"/>
        <v/>
      </c>
      <c r="AE60" s="56" t="str">
        <f t="shared" si="271"/>
        <v/>
      </c>
      <c r="AF60" s="56" t="str">
        <f t="shared" si="272"/>
        <v/>
      </c>
      <c r="AG60" s="56" t="str">
        <f t="shared" si="273"/>
        <v/>
      </c>
      <c r="AH60" s="62" t="str">
        <f t="shared" si="274"/>
        <v/>
      </c>
      <c r="AI60" s="58" t="str">
        <f t="shared" si="275"/>
        <v/>
      </c>
      <c r="AJ60" s="58" t="str">
        <f t="shared" si="275"/>
        <v/>
      </c>
      <c r="AK60" s="58" t="str">
        <f t="shared" si="275"/>
        <v/>
      </c>
      <c r="AL60" s="58" t="str">
        <f t="shared" si="275"/>
        <v/>
      </c>
      <c r="AM60" s="58" t="str">
        <f t="shared" si="275"/>
        <v/>
      </c>
      <c r="AN60" s="58" t="str">
        <f t="shared" si="275"/>
        <v/>
      </c>
      <c r="AO60" s="58" t="str">
        <f t="shared" si="275"/>
        <v/>
      </c>
      <c r="AP60" s="58" t="str">
        <f t="shared" si="275"/>
        <v/>
      </c>
      <c r="AQ60" s="58" t="str">
        <f t="shared" si="275"/>
        <v/>
      </c>
      <c r="AR60" s="58" t="str">
        <f t="shared" si="275"/>
        <v/>
      </c>
      <c r="AS60" s="58" t="str">
        <f t="shared" si="275"/>
        <v/>
      </c>
      <c r="AT60" s="63" t="str">
        <f t="shared" si="275"/>
        <v/>
      </c>
      <c r="AU60" s="35"/>
    </row>
    <row r="61" spans="1:47" ht="18" customHeight="1" x14ac:dyDescent="0.4">
      <c r="A61" s="12"/>
      <c r="B61" s="8"/>
      <c r="C61" s="9"/>
      <c r="D61" s="9"/>
      <c r="E61" s="10"/>
      <c r="F61" s="1" t="str">
        <f>IFERROR(DATE(C61,D61,E61),"")</f>
        <v/>
      </c>
      <c r="G61" s="129">
        <f t="shared" si="276"/>
        <v>0</v>
      </c>
      <c r="H61" s="130">
        <f t="shared" si="277"/>
        <v>0</v>
      </c>
      <c r="I61" s="129">
        <f t="shared" si="278"/>
        <v>0</v>
      </c>
      <c r="J61" s="130">
        <f t="shared" si="279"/>
        <v>0</v>
      </c>
      <c r="K61" s="129">
        <f t="shared" si="280"/>
        <v>0</v>
      </c>
      <c r="L61" s="130">
        <f t="shared" si="281"/>
        <v>0</v>
      </c>
      <c r="M61" s="129">
        <f t="shared" si="282"/>
        <v>0</v>
      </c>
      <c r="N61" s="130">
        <f t="shared" si="283"/>
        <v>0</v>
      </c>
      <c r="O61" s="129">
        <f t="shared" si="284"/>
        <v>0</v>
      </c>
      <c r="P61" s="130">
        <f t="shared" si="285"/>
        <v>0</v>
      </c>
      <c r="Q61" s="129">
        <f t="shared" si="286"/>
        <v>0</v>
      </c>
      <c r="R61" s="130">
        <f t="shared" si="287"/>
        <v>0</v>
      </c>
      <c r="S61" s="60" t="str">
        <f t="shared" ref="S61" si="288">IFERROR(DATE(YEAR($F61)+18+(TEXT($F61,"mm/dd")&gt;"04/01"),3,31),"")</f>
        <v/>
      </c>
      <c r="T61" s="54" t="str">
        <f>IF(S61=DATE($C$2+1,3,31),"〇","")</f>
        <v/>
      </c>
      <c r="U61" s="61" t="str">
        <f t="shared" ref="U61:U63" si="289">IFERROR(DATE(YEAR($F61)+22+(TEXT($F61,"mm/dd")&gt;"04/01"),3,31),"")</f>
        <v/>
      </c>
      <c r="V61" s="54" t="str">
        <f>IF(U61=DATE($C$2+1,3,31),"〇","")</f>
        <v/>
      </c>
      <c r="W61" s="56" t="str">
        <f t="shared" ref="W61:W63" si="290">IFERROR(DATEDIF($F61,G$3,"Y"),"")</f>
        <v/>
      </c>
      <c r="X61" s="56" t="str">
        <f t="shared" si="264"/>
        <v/>
      </c>
      <c r="Y61" s="56" t="str">
        <f t="shared" si="265"/>
        <v/>
      </c>
      <c r="Z61" s="56" t="str">
        <f t="shared" si="266"/>
        <v/>
      </c>
      <c r="AA61" s="56" t="str">
        <f t="shared" si="267"/>
        <v/>
      </c>
      <c r="AB61" s="56" t="str">
        <f t="shared" si="268"/>
        <v/>
      </c>
      <c r="AC61" s="56" t="str">
        <f t="shared" si="269"/>
        <v/>
      </c>
      <c r="AD61" s="56" t="str">
        <f t="shared" si="270"/>
        <v/>
      </c>
      <c r="AE61" s="56" t="str">
        <f t="shared" si="271"/>
        <v/>
      </c>
      <c r="AF61" s="56" t="str">
        <f t="shared" si="272"/>
        <v/>
      </c>
      <c r="AG61" s="56" t="str">
        <f t="shared" si="273"/>
        <v/>
      </c>
      <c r="AH61" s="62" t="str">
        <f t="shared" si="274"/>
        <v/>
      </c>
      <c r="AI61" s="58" t="str">
        <f t="shared" ref="AI61:AT61" si="291">IF(W61="","",COUNTIF($U61,"&gt;"&amp;$S$3)+COUNTIF(AI59:AI60,"&gt;0"))</f>
        <v/>
      </c>
      <c r="AJ61" s="58" t="str">
        <f t="shared" si="291"/>
        <v/>
      </c>
      <c r="AK61" s="58" t="str">
        <f t="shared" si="291"/>
        <v/>
      </c>
      <c r="AL61" s="58" t="str">
        <f t="shared" si="291"/>
        <v/>
      </c>
      <c r="AM61" s="58" t="str">
        <f t="shared" si="291"/>
        <v/>
      </c>
      <c r="AN61" s="58" t="str">
        <f t="shared" si="291"/>
        <v/>
      </c>
      <c r="AO61" s="58" t="str">
        <f t="shared" si="291"/>
        <v/>
      </c>
      <c r="AP61" s="58" t="str">
        <f t="shared" si="291"/>
        <v/>
      </c>
      <c r="AQ61" s="58" t="str">
        <f t="shared" si="291"/>
        <v/>
      </c>
      <c r="AR61" s="58" t="str">
        <f t="shared" si="291"/>
        <v/>
      </c>
      <c r="AS61" s="58" t="str">
        <f t="shared" si="291"/>
        <v/>
      </c>
      <c r="AT61" s="63" t="str">
        <f t="shared" si="291"/>
        <v/>
      </c>
      <c r="AU61" s="35"/>
    </row>
    <row r="62" spans="1:47" ht="18" customHeight="1" x14ac:dyDescent="0.4">
      <c r="A62" s="12"/>
      <c r="B62" s="8"/>
      <c r="C62" s="9"/>
      <c r="D62" s="9"/>
      <c r="E62" s="10"/>
      <c r="F62" s="1" t="str">
        <f>IFERROR(DATE(C62,D62,E62),"")</f>
        <v/>
      </c>
      <c r="G62" s="129">
        <f t="shared" si="276"/>
        <v>0</v>
      </c>
      <c r="H62" s="130">
        <f t="shared" si="277"/>
        <v>0</v>
      </c>
      <c r="I62" s="129">
        <f t="shared" si="278"/>
        <v>0</v>
      </c>
      <c r="J62" s="130">
        <f t="shared" si="279"/>
        <v>0</v>
      </c>
      <c r="K62" s="129">
        <f t="shared" si="280"/>
        <v>0</v>
      </c>
      <c r="L62" s="130">
        <f t="shared" si="281"/>
        <v>0</v>
      </c>
      <c r="M62" s="129">
        <f t="shared" si="282"/>
        <v>0</v>
      </c>
      <c r="N62" s="130">
        <f t="shared" si="283"/>
        <v>0</v>
      </c>
      <c r="O62" s="129">
        <f t="shared" si="284"/>
        <v>0</v>
      </c>
      <c r="P62" s="130">
        <f t="shared" si="285"/>
        <v>0</v>
      </c>
      <c r="Q62" s="129">
        <f t="shared" si="286"/>
        <v>0</v>
      </c>
      <c r="R62" s="130">
        <f t="shared" si="287"/>
        <v>0</v>
      </c>
      <c r="S62" s="60" t="str">
        <f>IFERROR(DATE(YEAR($F62)+18+(TEXT($F62,"mm/dd")&gt;"04/01"),3,31),"")</f>
        <v/>
      </c>
      <c r="T62" s="54" t="str">
        <f>IF(S62=DATE($C$2+1,3,31),"〇","")</f>
        <v/>
      </c>
      <c r="U62" s="61" t="str">
        <f t="shared" si="289"/>
        <v/>
      </c>
      <c r="V62" s="54" t="str">
        <f>IF(U62=DATE($C$2+1,3,31),"〇","")</f>
        <v/>
      </c>
      <c r="W62" s="56" t="str">
        <f t="shared" si="290"/>
        <v/>
      </c>
      <c r="X62" s="56" t="str">
        <f t="shared" si="264"/>
        <v/>
      </c>
      <c r="Y62" s="56" t="str">
        <f t="shared" si="265"/>
        <v/>
      </c>
      <c r="Z62" s="56" t="str">
        <f t="shared" si="266"/>
        <v/>
      </c>
      <c r="AA62" s="56" t="str">
        <f t="shared" si="267"/>
        <v/>
      </c>
      <c r="AB62" s="56" t="str">
        <f t="shared" si="268"/>
        <v/>
      </c>
      <c r="AC62" s="56" t="str">
        <f t="shared" si="269"/>
        <v/>
      </c>
      <c r="AD62" s="56" t="str">
        <f t="shared" si="270"/>
        <v/>
      </c>
      <c r="AE62" s="56" t="str">
        <f t="shared" si="271"/>
        <v/>
      </c>
      <c r="AF62" s="56" t="str">
        <f t="shared" si="272"/>
        <v/>
      </c>
      <c r="AG62" s="56" t="str">
        <f t="shared" si="273"/>
        <v/>
      </c>
      <c r="AH62" s="62" t="str">
        <f t="shared" si="274"/>
        <v/>
      </c>
      <c r="AI62" s="58" t="str">
        <f t="shared" ref="AI62:AT62" si="292">IF(W62="","",COUNTIF($U62,"&gt;"&amp;$S$3)+COUNTIF(AI59:AI61,"&gt;0"))</f>
        <v/>
      </c>
      <c r="AJ62" s="58" t="str">
        <f t="shared" si="292"/>
        <v/>
      </c>
      <c r="AK62" s="58" t="str">
        <f t="shared" si="292"/>
        <v/>
      </c>
      <c r="AL62" s="58" t="str">
        <f t="shared" si="292"/>
        <v/>
      </c>
      <c r="AM62" s="58" t="str">
        <f t="shared" si="292"/>
        <v/>
      </c>
      <c r="AN62" s="58" t="str">
        <f t="shared" si="292"/>
        <v/>
      </c>
      <c r="AO62" s="58" t="str">
        <f t="shared" si="292"/>
        <v/>
      </c>
      <c r="AP62" s="58" t="str">
        <f t="shared" si="292"/>
        <v/>
      </c>
      <c r="AQ62" s="58" t="str">
        <f t="shared" si="292"/>
        <v/>
      </c>
      <c r="AR62" s="58" t="str">
        <f t="shared" si="292"/>
        <v/>
      </c>
      <c r="AS62" s="58" t="str">
        <f t="shared" si="292"/>
        <v/>
      </c>
      <c r="AT62" s="63" t="str">
        <f t="shared" si="292"/>
        <v/>
      </c>
      <c r="AU62" s="35"/>
    </row>
    <row r="63" spans="1:47" ht="18" customHeight="1" x14ac:dyDescent="0.4">
      <c r="A63" s="13"/>
      <c r="B63" s="14"/>
      <c r="C63" s="15"/>
      <c r="D63" s="15"/>
      <c r="E63" s="16"/>
      <c r="F63" s="1" t="str">
        <f>IFERROR(DATE(C63,D63,E63),"")</f>
        <v/>
      </c>
      <c r="G63" s="129">
        <f t="shared" si="276"/>
        <v>0</v>
      </c>
      <c r="H63" s="130">
        <f t="shared" si="277"/>
        <v>0</v>
      </c>
      <c r="I63" s="129">
        <f t="shared" si="278"/>
        <v>0</v>
      </c>
      <c r="J63" s="130">
        <f t="shared" si="279"/>
        <v>0</v>
      </c>
      <c r="K63" s="129">
        <f t="shared" si="280"/>
        <v>0</v>
      </c>
      <c r="L63" s="130">
        <f t="shared" si="281"/>
        <v>0</v>
      </c>
      <c r="M63" s="129">
        <f t="shared" si="282"/>
        <v>0</v>
      </c>
      <c r="N63" s="130">
        <f t="shared" si="283"/>
        <v>0</v>
      </c>
      <c r="O63" s="129">
        <f t="shared" si="284"/>
        <v>0</v>
      </c>
      <c r="P63" s="130">
        <f t="shared" si="285"/>
        <v>0</v>
      </c>
      <c r="Q63" s="129">
        <f t="shared" si="286"/>
        <v>0</v>
      </c>
      <c r="R63" s="130">
        <f t="shared" si="287"/>
        <v>0</v>
      </c>
      <c r="S63" s="60" t="str">
        <f>IFERROR(DATE(YEAR($F63)+18+(TEXT($F63,"mm/dd")&gt;"04/01"),3,31),"")</f>
        <v/>
      </c>
      <c r="T63" s="54" t="str">
        <f>IF(S63=DATE($C$2+1,3,31),"〇","")</f>
        <v/>
      </c>
      <c r="U63" s="61" t="str">
        <f t="shared" si="289"/>
        <v/>
      </c>
      <c r="V63" s="54" t="str">
        <f>IF(U63=DATE($C$2+1,3,31),"〇","")</f>
        <v/>
      </c>
      <c r="W63" s="56" t="str">
        <f t="shared" si="290"/>
        <v/>
      </c>
      <c r="X63" s="56" t="str">
        <f t="shared" si="264"/>
        <v/>
      </c>
      <c r="Y63" s="56" t="str">
        <f t="shared" si="265"/>
        <v/>
      </c>
      <c r="Z63" s="56" t="str">
        <f t="shared" si="266"/>
        <v/>
      </c>
      <c r="AA63" s="56" t="str">
        <f t="shared" si="267"/>
        <v/>
      </c>
      <c r="AB63" s="56" t="str">
        <f t="shared" si="268"/>
        <v/>
      </c>
      <c r="AC63" s="56" t="str">
        <f t="shared" si="269"/>
        <v/>
      </c>
      <c r="AD63" s="56" t="str">
        <f t="shared" si="270"/>
        <v/>
      </c>
      <c r="AE63" s="56" t="str">
        <f t="shared" si="271"/>
        <v/>
      </c>
      <c r="AF63" s="56" t="str">
        <f t="shared" si="272"/>
        <v/>
      </c>
      <c r="AG63" s="56" t="str">
        <f t="shared" si="273"/>
        <v/>
      </c>
      <c r="AH63" s="64" t="str">
        <f t="shared" si="274"/>
        <v/>
      </c>
      <c r="AI63" s="58" t="str">
        <f t="shared" ref="AI63:AT63" si="293">IF(W63="","",COUNTIF($U63,"&gt;"&amp;$S$3)+COUNTIF(AI59:AI62,"&gt;0"))</f>
        <v/>
      </c>
      <c r="AJ63" s="58" t="str">
        <f t="shared" si="293"/>
        <v/>
      </c>
      <c r="AK63" s="58" t="str">
        <f t="shared" si="293"/>
        <v/>
      </c>
      <c r="AL63" s="58" t="str">
        <f t="shared" si="293"/>
        <v/>
      </c>
      <c r="AM63" s="58" t="str">
        <f t="shared" si="293"/>
        <v/>
      </c>
      <c r="AN63" s="58" t="str">
        <f t="shared" si="293"/>
        <v/>
      </c>
      <c r="AO63" s="58" t="str">
        <f t="shared" si="293"/>
        <v/>
      </c>
      <c r="AP63" s="58" t="str">
        <f t="shared" si="293"/>
        <v/>
      </c>
      <c r="AQ63" s="58" t="str">
        <f t="shared" si="293"/>
        <v/>
      </c>
      <c r="AR63" s="58" t="str">
        <f t="shared" si="293"/>
        <v/>
      </c>
      <c r="AS63" s="58" t="str">
        <f t="shared" si="293"/>
        <v/>
      </c>
      <c r="AT63" s="63" t="str">
        <f t="shared" si="293"/>
        <v/>
      </c>
      <c r="AU63" s="35"/>
    </row>
    <row r="64" spans="1:47" ht="18" customHeight="1" x14ac:dyDescent="0.4">
      <c r="A64" s="131"/>
      <c r="B64" s="141" t="s">
        <v>7</v>
      </c>
      <c r="C64" s="141"/>
      <c r="D64" s="141"/>
      <c r="E64" s="142"/>
      <c r="F64" s="2"/>
      <c r="G64" s="134">
        <f>SUM(G59:G63)</f>
        <v>0</v>
      </c>
      <c r="H64" s="135">
        <f t="shared" ref="H64" si="294">SUM(H59:H63)</f>
        <v>0</v>
      </c>
      <c r="I64" s="134">
        <f>SUM(I59:I63)</f>
        <v>0</v>
      </c>
      <c r="J64" s="135">
        <f t="shared" ref="J64" si="295">SUM(J59:J63)</f>
        <v>0</v>
      </c>
      <c r="K64" s="134">
        <f>SUM(K59:K63)</f>
        <v>0</v>
      </c>
      <c r="L64" s="135">
        <f t="shared" ref="L64" si="296">SUM(L59:L63)</f>
        <v>0</v>
      </c>
      <c r="M64" s="134">
        <f>SUM(M59:M63)</f>
        <v>0</v>
      </c>
      <c r="N64" s="135">
        <f t="shared" ref="N64" si="297">SUM(N59:N63)</f>
        <v>0</v>
      </c>
      <c r="O64" s="134">
        <f>SUM(O59:O63)</f>
        <v>0</v>
      </c>
      <c r="P64" s="135">
        <f t="shared" ref="P64" si="298">SUM(P59:P63)</f>
        <v>0</v>
      </c>
      <c r="Q64" s="134">
        <f>SUM(Q59:Q63)</f>
        <v>0</v>
      </c>
      <c r="R64" s="136">
        <f t="shared" ref="R64" si="299">SUM(R59:R63)</f>
        <v>0</v>
      </c>
      <c r="S64" s="65"/>
      <c r="T64" s="66"/>
      <c r="U64" s="67"/>
      <c r="V64" s="66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9"/>
      <c r="AI64" s="68"/>
      <c r="AJ64" s="68"/>
      <c r="AK64" s="68"/>
      <c r="AL64" s="68"/>
      <c r="AM64" s="68"/>
      <c r="AN64" s="68"/>
      <c r="AO64" s="68"/>
      <c r="AP64" s="68"/>
      <c r="AQ64" s="68"/>
      <c r="AR64" s="68"/>
      <c r="AS64" s="68"/>
      <c r="AT64" s="69"/>
      <c r="AU64" s="35"/>
    </row>
    <row r="65" spans="1:47" ht="18" customHeight="1" thickBot="1" x14ac:dyDescent="0.45">
      <c r="A65" s="137"/>
      <c r="B65" s="143" t="s">
        <v>8</v>
      </c>
      <c r="C65" s="143"/>
      <c r="D65" s="143"/>
      <c r="E65" s="144"/>
      <c r="F65" s="3"/>
      <c r="G65" s="140"/>
      <c r="H65" s="77">
        <f>SUM(G64,H64)</f>
        <v>0</v>
      </c>
      <c r="I65" s="140"/>
      <c r="J65" s="77">
        <f>SUM(I64,J64)</f>
        <v>0</v>
      </c>
      <c r="K65" s="140"/>
      <c r="L65" s="77">
        <f>SUM(K64,L64)</f>
        <v>0</v>
      </c>
      <c r="M65" s="140"/>
      <c r="N65" s="77">
        <f>SUM(M64,N64)</f>
        <v>0</v>
      </c>
      <c r="O65" s="140"/>
      <c r="P65" s="77">
        <f>SUM(O64,P64)</f>
        <v>0</v>
      </c>
      <c r="Q65" s="140"/>
      <c r="R65" s="78">
        <f>SUM(Q64,R64)</f>
        <v>0</v>
      </c>
      <c r="S65" s="70"/>
      <c r="T65" s="71"/>
      <c r="U65" s="72"/>
      <c r="V65" s="71"/>
      <c r="W65" s="73"/>
      <c r="X65" s="73"/>
      <c r="Y65" s="73"/>
      <c r="Z65" s="73"/>
      <c r="AA65" s="73"/>
      <c r="AB65" s="73"/>
      <c r="AC65" s="73"/>
      <c r="AD65" s="73"/>
      <c r="AE65" s="73"/>
      <c r="AF65" s="73"/>
      <c r="AG65" s="73"/>
      <c r="AH65" s="74"/>
      <c r="AI65" s="75"/>
      <c r="AJ65" s="75"/>
      <c r="AK65" s="75"/>
      <c r="AL65" s="75"/>
      <c r="AM65" s="75"/>
      <c r="AN65" s="75"/>
      <c r="AO65" s="75"/>
      <c r="AP65" s="75"/>
      <c r="AQ65" s="75"/>
      <c r="AR65" s="75"/>
      <c r="AS65" s="75"/>
      <c r="AT65" s="76"/>
      <c r="AU65" s="35"/>
    </row>
    <row r="66" spans="1:47" ht="18" customHeight="1" thickTop="1" x14ac:dyDescent="0.4">
      <c r="A66" s="7"/>
      <c r="B66" s="8"/>
      <c r="C66" s="9"/>
      <c r="D66" s="9"/>
      <c r="E66" s="10"/>
      <c r="F66" s="1" t="str">
        <f>IFERROR(DATE(C66,D66,E66),"")</f>
        <v/>
      </c>
      <c r="G66" s="129">
        <f>IFERROR(
    IF(W66&gt;18, 0,
        IF(AND(W66=18, $T66=""), 0,
            IF(AND(W66=17, $T66=""), 0,
                IF(AI66&gt;2, 30000,
                    IF(W66&lt;3, 15000, 10000)
                )
            )
        )
    ),
"")</f>
        <v>0</v>
      </c>
      <c r="H66" s="130">
        <f t="shared" ref="H66:R66" si="300">IFERROR(
    IF(X66&gt;18, 0,
        IF(AND(X66=18, $T66=""), 0,
            IF(AJ66&gt;2, 30000,
                IF(X66&lt;3, 15000, 10000)
            )
        )
    ),
"")</f>
        <v>0</v>
      </c>
      <c r="I66" s="129">
        <f t="shared" si="300"/>
        <v>0</v>
      </c>
      <c r="J66" s="130">
        <f t="shared" si="300"/>
        <v>0</v>
      </c>
      <c r="K66" s="129">
        <f t="shared" si="300"/>
        <v>0</v>
      </c>
      <c r="L66" s="130">
        <f t="shared" si="300"/>
        <v>0</v>
      </c>
      <c r="M66" s="129">
        <f t="shared" si="300"/>
        <v>0</v>
      </c>
      <c r="N66" s="130">
        <f t="shared" si="300"/>
        <v>0</v>
      </c>
      <c r="O66" s="129">
        <f t="shared" si="300"/>
        <v>0</v>
      </c>
      <c r="P66" s="130">
        <f t="shared" si="300"/>
        <v>0</v>
      </c>
      <c r="Q66" s="129">
        <f t="shared" si="300"/>
        <v>0</v>
      </c>
      <c r="R66" s="130">
        <f t="shared" si="300"/>
        <v>0</v>
      </c>
      <c r="S66" s="53" t="str">
        <f>IFERROR(DATE(YEAR($F66)+18+(TEXT($F66,"mm/dd")&gt;"04/01"),3,31),"")</f>
        <v/>
      </c>
      <c r="T66" s="54" t="str">
        <f>IF(S66=DATE($C$2+1,3,31),"〇","")</f>
        <v/>
      </c>
      <c r="U66" s="55" t="str">
        <f>IFERROR(DATE(YEAR($F66)+22+(TEXT($F66,"mm/dd")&gt;"04/01"),3,31),"")</f>
        <v/>
      </c>
      <c r="V66" s="54" t="str">
        <f>IF(U66=DATE($C$2+1,3,31),"〇","")</f>
        <v/>
      </c>
      <c r="W66" s="56" t="str">
        <f>IFERROR(DATEDIF($F66,G$3,"Y"),"")</f>
        <v/>
      </c>
      <c r="X66" s="56" t="str">
        <f t="shared" ref="X66:X70" si="301">IFERROR(DATEDIF($F66,H$3,"Y"),"")</f>
        <v/>
      </c>
      <c r="Y66" s="56" t="str">
        <f t="shared" ref="Y66:Y70" si="302">IFERROR(DATEDIF($F66,I$3,"Y"),"")</f>
        <v/>
      </c>
      <c r="Z66" s="56" t="str">
        <f t="shared" ref="Z66:Z70" si="303">IFERROR(DATEDIF($F66,J$3,"Y"),"")</f>
        <v/>
      </c>
      <c r="AA66" s="56" t="str">
        <f t="shared" ref="AA66:AA70" si="304">IFERROR(DATEDIF($F66,K$3,"Y"),"")</f>
        <v/>
      </c>
      <c r="AB66" s="56" t="str">
        <f t="shared" ref="AB66:AB70" si="305">IFERROR(DATEDIF($F66,L$3,"Y"),"")</f>
        <v/>
      </c>
      <c r="AC66" s="56" t="str">
        <f t="shared" ref="AC66:AC70" si="306">IFERROR(DATEDIF($F66,M$3,"Y"),"")</f>
        <v/>
      </c>
      <c r="AD66" s="56" t="str">
        <f t="shared" ref="AD66:AD70" si="307">IFERROR(DATEDIF($F66,N$3,"Y"),"")</f>
        <v/>
      </c>
      <c r="AE66" s="56" t="str">
        <f t="shared" ref="AE66:AE70" si="308">IFERROR(DATEDIF($F66,O$3,"Y"),"")</f>
        <v/>
      </c>
      <c r="AF66" s="56" t="str">
        <f t="shared" ref="AF66:AF70" si="309">IFERROR(DATEDIF($F66,P$3,"Y"),"")</f>
        <v/>
      </c>
      <c r="AG66" s="56" t="str">
        <f t="shared" ref="AG66:AG70" si="310">IFERROR(DATEDIF($F66,Q$3,"Y"),"")</f>
        <v/>
      </c>
      <c r="AH66" s="57" t="str">
        <f t="shared" ref="AH66:AH70" si="311">IFERROR(IF(AND(MONTH(F66)=2,DAY(F66)=29),DATEDIF($F66,R$3+1,"Y"),DATEDIF($F66,R$3,"Y")),"")</f>
        <v/>
      </c>
      <c r="AI66" s="58" t="str">
        <f t="shared" ref="AI66:AT67" si="312">IF(W66="","",COUNTIF($U66,"&gt;"&amp;$S$3)+COUNTIF(AI65,"&gt;0"))</f>
        <v/>
      </c>
      <c r="AJ66" s="58" t="str">
        <f t="shared" si="312"/>
        <v/>
      </c>
      <c r="AK66" s="58" t="str">
        <f t="shared" si="312"/>
        <v/>
      </c>
      <c r="AL66" s="58" t="str">
        <f t="shared" si="312"/>
        <v/>
      </c>
      <c r="AM66" s="58" t="str">
        <f t="shared" si="312"/>
        <v/>
      </c>
      <c r="AN66" s="58" t="str">
        <f t="shared" si="312"/>
        <v/>
      </c>
      <c r="AO66" s="58" t="str">
        <f t="shared" si="312"/>
        <v/>
      </c>
      <c r="AP66" s="58" t="str">
        <f t="shared" si="312"/>
        <v/>
      </c>
      <c r="AQ66" s="58" t="str">
        <f t="shared" si="312"/>
        <v/>
      </c>
      <c r="AR66" s="58" t="str">
        <f t="shared" si="312"/>
        <v/>
      </c>
      <c r="AS66" s="58" t="str">
        <f t="shared" si="312"/>
        <v/>
      </c>
      <c r="AT66" s="59" t="str">
        <f t="shared" si="312"/>
        <v/>
      </c>
      <c r="AU66" s="35"/>
    </row>
    <row r="67" spans="1:47" ht="18" customHeight="1" x14ac:dyDescent="0.4">
      <c r="A67" s="11"/>
      <c r="B67" s="8"/>
      <c r="C67" s="9"/>
      <c r="D67" s="9"/>
      <c r="E67" s="10"/>
      <c r="F67" s="1" t="str">
        <f>IFERROR(DATE(C67,D67,E67),"")</f>
        <v/>
      </c>
      <c r="G67" s="129">
        <f t="shared" ref="G67:G70" si="313">IFERROR(
    IF(W67&gt;18, 0,
        IF(AND(W67=18, $T67=""), 0,
            IF(AND(W67=17, $T67=""), 0,
                IF(AI67&gt;2, 30000,
                    IF(W67&lt;3, 15000, 10000)
                )
            )
        )
    ),
"")</f>
        <v>0</v>
      </c>
      <c r="H67" s="130">
        <f t="shared" ref="H67:H70" si="314">IFERROR(
    IF(X67&gt;18, 0,
        IF(AND(X67=18, $T67=""), 0,
            IF(AJ67&gt;2, 30000,
                IF(X67&lt;3, 15000, 10000)
            )
        )
    ),
"")</f>
        <v>0</v>
      </c>
      <c r="I67" s="129">
        <f t="shared" ref="I67:I70" si="315">IFERROR(
    IF(Y67&gt;18, 0,
        IF(AND(Y67=18, $T67=""), 0,
            IF(AK67&gt;2, 30000,
                IF(Y67&lt;3, 15000, 10000)
            )
        )
    ),
"")</f>
        <v>0</v>
      </c>
      <c r="J67" s="130">
        <f t="shared" ref="J67:J70" si="316">IFERROR(
    IF(Z67&gt;18, 0,
        IF(AND(Z67=18, $T67=""), 0,
            IF(AL67&gt;2, 30000,
                IF(Z67&lt;3, 15000, 10000)
            )
        )
    ),
"")</f>
        <v>0</v>
      </c>
      <c r="K67" s="129">
        <f t="shared" ref="K67:K70" si="317">IFERROR(
    IF(AA67&gt;18, 0,
        IF(AND(AA67=18, $T67=""), 0,
            IF(AM67&gt;2, 30000,
                IF(AA67&lt;3, 15000, 10000)
            )
        )
    ),
"")</f>
        <v>0</v>
      </c>
      <c r="L67" s="130">
        <f t="shared" ref="L67:L70" si="318">IFERROR(
    IF(AB67&gt;18, 0,
        IF(AND(AB67=18, $T67=""), 0,
            IF(AN67&gt;2, 30000,
                IF(AB67&lt;3, 15000, 10000)
            )
        )
    ),
"")</f>
        <v>0</v>
      </c>
      <c r="M67" s="129">
        <f t="shared" ref="M67:M70" si="319">IFERROR(
    IF(AC67&gt;18, 0,
        IF(AND(AC67=18, $T67=""), 0,
            IF(AO67&gt;2, 30000,
                IF(AC67&lt;3, 15000, 10000)
            )
        )
    ),
"")</f>
        <v>0</v>
      </c>
      <c r="N67" s="130">
        <f t="shared" ref="N67:N70" si="320">IFERROR(
    IF(AD67&gt;18, 0,
        IF(AND(AD67=18, $T67=""), 0,
            IF(AP67&gt;2, 30000,
                IF(AD67&lt;3, 15000, 10000)
            )
        )
    ),
"")</f>
        <v>0</v>
      </c>
      <c r="O67" s="129">
        <f t="shared" ref="O67:O70" si="321">IFERROR(
    IF(AE67&gt;18, 0,
        IF(AND(AE67=18, $T67=""), 0,
            IF(AQ67&gt;2, 30000,
                IF(AE67&lt;3, 15000, 10000)
            )
        )
    ),
"")</f>
        <v>0</v>
      </c>
      <c r="P67" s="130">
        <f t="shared" ref="P67:P70" si="322">IFERROR(
    IF(AF67&gt;18, 0,
        IF(AND(AF67=18, $T67=""), 0,
            IF(AR67&gt;2, 30000,
                IF(AF67&lt;3, 15000, 10000)
            )
        )
    ),
"")</f>
        <v>0</v>
      </c>
      <c r="Q67" s="129">
        <f t="shared" ref="Q67:Q70" si="323">IFERROR(
    IF(AG67&gt;18, 0,
        IF(AND(AG67=18, $T67=""), 0,
            IF(AS67&gt;2, 30000,
                IF(AG67&lt;3, 15000, 10000)
            )
        )
    ),
"")</f>
        <v>0</v>
      </c>
      <c r="R67" s="130">
        <f t="shared" ref="R67:R70" si="324">IFERROR(
    IF(AH67&gt;18, 0,
        IF(AND(AH67=18, $T67=""), 0,
            IF(AT67&gt;2, 30000,
                IF(AH67&lt;3, 15000, 10000)
            )
        )
    ),
"")</f>
        <v>0</v>
      </c>
      <c r="S67" s="60" t="str">
        <f>IFERROR(DATE(YEAR($F67)+18+(TEXT($F67,"mm/dd")&gt;"04/01"),3,31),"")</f>
        <v/>
      </c>
      <c r="T67" s="54" t="str">
        <f>IF(S67=DATE($C$2+1,3,31),"〇","")</f>
        <v/>
      </c>
      <c r="U67" s="61" t="str">
        <f>IFERROR(DATE(YEAR($F67)+22+(TEXT($F67,"mm/dd")&gt;"04/01"),3,31),"")</f>
        <v/>
      </c>
      <c r="V67" s="54" t="str">
        <f>IF(U67=DATE($C$2+1,3,31),"〇","")</f>
        <v/>
      </c>
      <c r="W67" s="56" t="str">
        <f>IFERROR(DATEDIF($F67,G$3,"Y"),"")</f>
        <v/>
      </c>
      <c r="X67" s="56" t="str">
        <f t="shared" si="301"/>
        <v/>
      </c>
      <c r="Y67" s="56" t="str">
        <f t="shared" si="302"/>
        <v/>
      </c>
      <c r="Z67" s="56" t="str">
        <f t="shared" si="303"/>
        <v/>
      </c>
      <c r="AA67" s="56" t="str">
        <f t="shared" si="304"/>
        <v/>
      </c>
      <c r="AB67" s="56" t="str">
        <f t="shared" si="305"/>
        <v/>
      </c>
      <c r="AC67" s="56" t="str">
        <f t="shared" si="306"/>
        <v/>
      </c>
      <c r="AD67" s="56" t="str">
        <f t="shared" si="307"/>
        <v/>
      </c>
      <c r="AE67" s="56" t="str">
        <f t="shared" si="308"/>
        <v/>
      </c>
      <c r="AF67" s="56" t="str">
        <f t="shared" si="309"/>
        <v/>
      </c>
      <c r="AG67" s="56" t="str">
        <f t="shared" si="310"/>
        <v/>
      </c>
      <c r="AH67" s="62" t="str">
        <f t="shared" si="311"/>
        <v/>
      </c>
      <c r="AI67" s="58" t="str">
        <f t="shared" si="312"/>
        <v/>
      </c>
      <c r="AJ67" s="58" t="str">
        <f t="shared" si="312"/>
        <v/>
      </c>
      <c r="AK67" s="58" t="str">
        <f t="shared" si="312"/>
        <v/>
      </c>
      <c r="AL67" s="58" t="str">
        <f t="shared" si="312"/>
        <v/>
      </c>
      <c r="AM67" s="58" t="str">
        <f t="shared" si="312"/>
        <v/>
      </c>
      <c r="AN67" s="58" t="str">
        <f t="shared" si="312"/>
        <v/>
      </c>
      <c r="AO67" s="58" t="str">
        <f t="shared" si="312"/>
        <v/>
      </c>
      <c r="AP67" s="58" t="str">
        <f t="shared" si="312"/>
        <v/>
      </c>
      <c r="AQ67" s="58" t="str">
        <f t="shared" si="312"/>
        <v/>
      </c>
      <c r="AR67" s="58" t="str">
        <f t="shared" si="312"/>
        <v/>
      </c>
      <c r="AS67" s="58" t="str">
        <f t="shared" si="312"/>
        <v/>
      </c>
      <c r="AT67" s="63" t="str">
        <f t="shared" si="312"/>
        <v/>
      </c>
      <c r="AU67" s="35"/>
    </row>
    <row r="68" spans="1:47" ht="18" customHeight="1" x14ac:dyDescent="0.4">
      <c r="A68" s="12"/>
      <c r="B68" s="8"/>
      <c r="C68" s="9"/>
      <c r="D68" s="9"/>
      <c r="E68" s="10"/>
      <c r="F68" s="1" t="str">
        <f>IFERROR(DATE(C68,D68,E68),"")</f>
        <v/>
      </c>
      <c r="G68" s="129">
        <f t="shared" si="313"/>
        <v>0</v>
      </c>
      <c r="H68" s="130">
        <f t="shared" si="314"/>
        <v>0</v>
      </c>
      <c r="I68" s="129">
        <f t="shared" si="315"/>
        <v>0</v>
      </c>
      <c r="J68" s="130">
        <f t="shared" si="316"/>
        <v>0</v>
      </c>
      <c r="K68" s="129">
        <f t="shared" si="317"/>
        <v>0</v>
      </c>
      <c r="L68" s="130">
        <f t="shared" si="318"/>
        <v>0</v>
      </c>
      <c r="M68" s="129">
        <f t="shared" si="319"/>
        <v>0</v>
      </c>
      <c r="N68" s="130">
        <f t="shared" si="320"/>
        <v>0</v>
      </c>
      <c r="O68" s="129">
        <f t="shared" si="321"/>
        <v>0</v>
      </c>
      <c r="P68" s="130">
        <f t="shared" si="322"/>
        <v>0</v>
      </c>
      <c r="Q68" s="129">
        <f t="shared" si="323"/>
        <v>0</v>
      </c>
      <c r="R68" s="130">
        <f t="shared" si="324"/>
        <v>0</v>
      </c>
      <c r="S68" s="60" t="str">
        <f t="shared" ref="S68" si="325">IFERROR(DATE(YEAR($F68)+18+(TEXT($F68,"mm/dd")&gt;"04/01"),3,31),"")</f>
        <v/>
      </c>
      <c r="T68" s="54" t="str">
        <f>IF(S68=DATE($C$2+1,3,31),"〇","")</f>
        <v/>
      </c>
      <c r="U68" s="61" t="str">
        <f t="shared" ref="U68:U70" si="326">IFERROR(DATE(YEAR($F68)+22+(TEXT($F68,"mm/dd")&gt;"04/01"),3,31),"")</f>
        <v/>
      </c>
      <c r="V68" s="54" t="str">
        <f>IF(U68=DATE($C$2+1,3,31),"〇","")</f>
        <v/>
      </c>
      <c r="W68" s="56" t="str">
        <f t="shared" ref="W68:W70" si="327">IFERROR(DATEDIF($F68,G$3,"Y"),"")</f>
        <v/>
      </c>
      <c r="X68" s="56" t="str">
        <f t="shared" si="301"/>
        <v/>
      </c>
      <c r="Y68" s="56" t="str">
        <f t="shared" si="302"/>
        <v/>
      </c>
      <c r="Z68" s="56" t="str">
        <f t="shared" si="303"/>
        <v/>
      </c>
      <c r="AA68" s="56" t="str">
        <f t="shared" si="304"/>
        <v/>
      </c>
      <c r="AB68" s="56" t="str">
        <f t="shared" si="305"/>
        <v/>
      </c>
      <c r="AC68" s="56" t="str">
        <f t="shared" si="306"/>
        <v/>
      </c>
      <c r="AD68" s="56" t="str">
        <f t="shared" si="307"/>
        <v/>
      </c>
      <c r="AE68" s="56" t="str">
        <f t="shared" si="308"/>
        <v/>
      </c>
      <c r="AF68" s="56" t="str">
        <f t="shared" si="309"/>
        <v/>
      </c>
      <c r="AG68" s="56" t="str">
        <f t="shared" si="310"/>
        <v/>
      </c>
      <c r="AH68" s="62" t="str">
        <f t="shared" si="311"/>
        <v/>
      </c>
      <c r="AI68" s="58" t="str">
        <f t="shared" ref="AI68:AT68" si="328">IF(W68="","",COUNTIF($U68,"&gt;"&amp;$S$3)+COUNTIF(AI66:AI67,"&gt;0"))</f>
        <v/>
      </c>
      <c r="AJ68" s="58" t="str">
        <f t="shared" si="328"/>
        <v/>
      </c>
      <c r="AK68" s="58" t="str">
        <f t="shared" si="328"/>
        <v/>
      </c>
      <c r="AL68" s="58" t="str">
        <f t="shared" si="328"/>
        <v/>
      </c>
      <c r="AM68" s="58" t="str">
        <f t="shared" si="328"/>
        <v/>
      </c>
      <c r="AN68" s="58" t="str">
        <f t="shared" si="328"/>
        <v/>
      </c>
      <c r="AO68" s="58" t="str">
        <f t="shared" si="328"/>
        <v/>
      </c>
      <c r="AP68" s="58" t="str">
        <f t="shared" si="328"/>
        <v/>
      </c>
      <c r="AQ68" s="58" t="str">
        <f t="shared" si="328"/>
        <v/>
      </c>
      <c r="AR68" s="58" t="str">
        <f t="shared" si="328"/>
        <v/>
      </c>
      <c r="AS68" s="58" t="str">
        <f t="shared" si="328"/>
        <v/>
      </c>
      <c r="AT68" s="63" t="str">
        <f t="shared" si="328"/>
        <v/>
      </c>
      <c r="AU68" s="35"/>
    </row>
    <row r="69" spans="1:47" ht="18" customHeight="1" x14ac:dyDescent="0.4">
      <c r="A69" s="12"/>
      <c r="B69" s="8"/>
      <c r="C69" s="9"/>
      <c r="D69" s="9"/>
      <c r="E69" s="10"/>
      <c r="F69" s="1" t="str">
        <f>IFERROR(DATE(C69,D69,E69),"")</f>
        <v/>
      </c>
      <c r="G69" s="129">
        <f t="shared" si="313"/>
        <v>0</v>
      </c>
      <c r="H69" s="130">
        <f t="shared" si="314"/>
        <v>0</v>
      </c>
      <c r="I69" s="129">
        <f t="shared" si="315"/>
        <v>0</v>
      </c>
      <c r="J69" s="130">
        <f t="shared" si="316"/>
        <v>0</v>
      </c>
      <c r="K69" s="129">
        <f t="shared" si="317"/>
        <v>0</v>
      </c>
      <c r="L69" s="130">
        <f t="shared" si="318"/>
        <v>0</v>
      </c>
      <c r="M69" s="129">
        <f t="shared" si="319"/>
        <v>0</v>
      </c>
      <c r="N69" s="130">
        <f t="shared" si="320"/>
        <v>0</v>
      </c>
      <c r="O69" s="129">
        <f t="shared" si="321"/>
        <v>0</v>
      </c>
      <c r="P69" s="130">
        <f t="shared" si="322"/>
        <v>0</v>
      </c>
      <c r="Q69" s="129">
        <f t="shared" si="323"/>
        <v>0</v>
      </c>
      <c r="R69" s="130">
        <f t="shared" si="324"/>
        <v>0</v>
      </c>
      <c r="S69" s="60" t="str">
        <f>IFERROR(DATE(YEAR($F69)+18+(TEXT($F69,"mm/dd")&gt;"04/01"),3,31),"")</f>
        <v/>
      </c>
      <c r="T69" s="54" t="str">
        <f>IF(S69=DATE($C$2+1,3,31),"〇","")</f>
        <v/>
      </c>
      <c r="U69" s="61" t="str">
        <f t="shared" si="326"/>
        <v/>
      </c>
      <c r="V69" s="54" t="str">
        <f>IF(U69=DATE($C$2+1,3,31),"〇","")</f>
        <v/>
      </c>
      <c r="W69" s="56" t="str">
        <f t="shared" si="327"/>
        <v/>
      </c>
      <c r="X69" s="56" t="str">
        <f t="shared" si="301"/>
        <v/>
      </c>
      <c r="Y69" s="56" t="str">
        <f t="shared" si="302"/>
        <v/>
      </c>
      <c r="Z69" s="56" t="str">
        <f t="shared" si="303"/>
        <v/>
      </c>
      <c r="AA69" s="56" t="str">
        <f t="shared" si="304"/>
        <v/>
      </c>
      <c r="AB69" s="56" t="str">
        <f t="shared" si="305"/>
        <v/>
      </c>
      <c r="AC69" s="56" t="str">
        <f t="shared" si="306"/>
        <v/>
      </c>
      <c r="AD69" s="56" t="str">
        <f t="shared" si="307"/>
        <v/>
      </c>
      <c r="AE69" s="56" t="str">
        <f t="shared" si="308"/>
        <v/>
      </c>
      <c r="AF69" s="56" t="str">
        <f t="shared" si="309"/>
        <v/>
      </c>
      <c r="AG69" s="56" t="str">
        <f t="shared" si="310"/>
        <v/>
      </c>
      <c r="AH69" s="62" t="str">
        <f t="shared" si="311"/>
        <v/>
      </c>
      <c r="AI69" s="58" t="str">
        <f t="shared" ref="AI69:AT69" si="329">IF(W69="","",COUNTIF($U69,"&gt;"&amp;$S$3)+COUNTIF(AI66:AI68,"&gt;0"))</f>
        <v/>
      </c>
      <c r="AJ69" s="58" t="str">
        <f t="shared" si="329"/>
        <v/>
      </c>
      <c r="AK69" s="58" t="str">
        <f t="shared" si="329"/>
        <v/>
      </c>
      <c r="AL69" s="58" t="str">
        <f t="shared" si="329"/>
        <v/>
      </c>
      <c r="AM69" s="58" t="str">
        <f t="shared" si="329"/>
        <v/>
      </c>
      <c r="AN69" s="58" t="str">
        <f t="shared" si="329"/>
        <v/>
      </c>
      <c r="AO69" s="58" t="str">
        <f t="shared" si="329"/>
        <v/>
      </c>
      <c r="AP69" s="58" t="str">
        <f t="shared" si="329"/>
        <v/>
      </c>
      <c r="AQ69" s="58" t="str">
        <f t="shared" si="329"/>
        <v/>
      </c>
      <c r="AR69" s="58" t="str">
        <f t="shared" si="329"/>
        <v/>
      </c>
      <c r="AS69" s="58" t="str">
        <f t="shared" si="329"/>
        <v/>
      </c>
      <c r="AT69" s="63" t="str">
        <f t="shared" si="329"/>
        <v/>
      </c>
      <c r="AU69" s="35"/>
    </row>
    <row r="70" spans="1:47" ht="18" customHeight="1" x14ac:dyDescent="0.4">
      <c r="A70" s="13"/>
      <c r="B70" s="14"/>
      <c r="C70" s="15"/>
      <c r="D70" s="15"/>
      <c r="E70" s="16"/>
      <c r="F70" s="1" t="str">
        <f>IFERROR(DATE(C70,D70,E70),"")</f>
        <v/>
      </c>
      <c r="G70" s="129">
        <f t="shared" si="313"/>
        <v>0</v>
      </c>
      <c r="H70" s="130">
        <f t="shared" si="314"/>
        <v>0</v>
      </c>
      <c r="I70" s="129">
        <f t="shared" si="315"/>
        <v>0</v>
      </c>
      <c r="J70" s="130">
        <f t="shared" si="316"/>
        <v>0</v>
      </c>
      <c r="K70" s="129">
        <f t="shared" si="317"/>
        <v>0</v>
      </c>
      <c r="L70" s="130">
        <f t="shared" si="318"/>
        <v>0</v>
      </c>
      <c r="M70" s="129">
        <f t="shared" si="319"/>
        <v>0</v>
      </c>
      <c r="N70" s="130">
        <f t="shared" si="320"/>
        <v>0</v>
      </c>
      <c r="O70" s="129">
        <f t="shared" si="321"/>
        <v>0</v>
      </c>
      <c r="P70" s="130">
        <f t="shared" si="322"/>
        <v>0</v>
      </c>
      <c r="Q70" s="129">
        <f t="shared" si="323"/>
        <v>0</v>
      </c>
      <c r="R70" s="130">
        <f t="shared" si="324"/>
        <v>0</v>
      </c>
      <c r="S70" s="60" t="str">
        <f>IFERROR(DATE(YEAR($F70)+18+(TEXT($F70,"mm/dd")&gt;"04/01"),3,31),"")</f>
        <v/>
      </c>
      <c r="T70" s="54" t="str">
        <f>IF(S70=DATE($C$2+1,3,31),"〇","")</f>
        <v/>
      </c>
      <c r="U70" s="61" t="str">
        <f t="shared" si="326"/>
        <v/>
      </c>
      <c r="V70" s="54" t="str">
        <f>IF(U70=DATE($C$2+1,3,31),"〇","")</f>
        <v/>
      </c>
      <c r="W70" s="56" t="str">
        <f t="shared" si="327"/>
        <v/>
      </c>
      <c r="X70" s="56" t="str">
        <f t="shared" si="301"/>
        <v/>
      </c>
      <c r="Y70" s="56" t="str">
        <f t="shared" si="302"/>
        <v/>
      </c>
      <c r="Z70" s="56" t="str">
        <f t="shared" si="303"/>
        <v/>
      </c>
      <c r="AA70" s="56" t="str">
        <f t="shared" si="304"/>
        <v/>
      </c>
      <c r="AB70" s="56" t="str">
        <f t="shared" si="305"/>
        <v/>
      </c>
      <c r="AC70" s="56" t="str">
        <f t="shared" si="306"/>
        <v/>
      </c>
      <c r="AD70" s="56" t="str">
        <f t="shared" si="307"/>
        <v/>
      </c>
      <c r="AE70" s="56" t="str">
        <f t="shared" si="308"/>
        <v/>
      </c>
      <c r="AF70" s="56" t="str">
        <f t="shared" si="309"/>
        <v/>
      </c>
      <c r="AG70" s="56" t="str">
        <f t="shared" si="310"/>
        <v/>
      </c>
      <c r="AH70" s="64" t="str">
        <f t="shared" si="311"/>
        <v/>
      </c>
      <c r="AI70" s="58" t="str">
        <f t="shared" ref="AI70:AT70" si="330">IF(W70="","",COUNTIF($U70,"&gt;"&amp;$S$3)+COUNTIF(AI66:AI69,"&gt;0"))</f>
        <v/>
      </c>
      <c r="AJ70" s="58" t="str">
        <f t="shared" si="330"/>
        <v/>
      </c>
      <c r="AK70" s="58" t="str">
        <f t="shared" si="330"/>
        <v/>
      </c>
      <c r="AL70" s="58" t="str">
        <f t="shared" si="330"/>
        <v/>
      </c>
      <c r="AM70" s="58" t="str">
        <f t="shared" si="330"/>
        <v/>
      </c>
      <c r="AN70" s="58" t="str">
        <f t="shared" si="330"/>
        <v/>
      </c>
      <c r="AO70" s="58" t="str">
        <f t="shared" si="330"/>
        <v/>
      </c>
      <c r="AP70" s="58" t="str">
        <f t="shared" si="330"/>
        <v/>
      </c>
      <c r="AQ70" s="58" t="str">
        <f t="shared" si="330"/>
        <v/>
      </c>
      <c r="AR70" s="58" t="str">
        <f t="shared" si="330"/>
        <v/>
      </c>
      <c r="AS70" s="58" t="str">
        <f t="shared" si="330"/>
        <v/>
      </c>
      <c r="AT70" s="63" t="str">
        <f t="shared" si="330"/>
        <v/>
      </c>
      <c r="AU70" s="35"/>
    </row>
    <row r="71" spans="1:47" ht="18" customHeight="1" x14ac:dyDescent="0.4">
      <c r="A71" s="131"/>
      <c r="B71" s="141" t="s">
        <v>7</v>
      </c>
      <c r="C71" s="141"/>
      <c r="D71" s="141"/>
      <c r="E71" s="142"/>
      <c r="F71" s="2"/>
      <c r="G71" s="134">
        <f>SUM(G66:G70)</f>
        <v>0</v>
      </c>
      <c r="H71" s="135">
        <f t="shared" ref="H71" si="331">SUM(H66:H70)</f>
        <v>0</v>
      </c>
      <c r="I71" s="134">
        <f>SUM(I66:I70)</f>
        <v>0</v>
      </c>
      <c r="J71" s="135">
        <f t="shared" ref="J71" si="332">SUM(J66:J70)</f>
        <v>0</v>
      </c>
      <c r="K71" s="134">
        <f>SUM(K66:K70)</f>
        <v>0</v>
      </c>
      <c r="L71" s="135">
        <f t="shared" ref="L71" si="333">SUM(L66:L70)</f>
        <v>0</v>
      </c>
      <c r="M71" s="134">
        <f>SUM(M66:M70)</f>
        <v>0</v>
      </c>
      <c r="N71" s="135">
        <f t="shared" ref="N71" si="334">SUM(N66:N70)</f>
        <v>0</v>
      </c>
      <c r="O71" s="134">
        <f>SUM(O66:O70)</f>
        <v>0</v>
      </c>
      <c r="P71" s="135">
        <f t="shared" ref="P71" si="335">SUM(P66:P70)</f>
        <v>0</v>
      </c>
      <c r="Q71" s="134">
        <f>SUM(Q66:Q70)</f>
        <v>0</v>
      </c>
      <c r="R71" s="136">
        <f t="shared" ref="R71" si="336">SUM(R66:R70)</f>
        <v>0</v>
      </c>
      <c r="S71" s="65"/>
      <c r="T71" s="66"/>
      <c r="U71" s="67"/>
      <c r="V71" s="66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9"/>
      <c r="AI71" s="68"/>
      <c r="AJ71" s="68"/>
      <c r="AK71" s="68"/>
      <c r="AL71" s="68"/>
      <c r="AM71" s="68"/>
      <c r="AN71" s="68"/>
      <c r="AO71" s="68"/>
      <c r="AP71" s="68"/>
      <c r="AQ71" s="68"/>
      <c r="AR71" s="68"/>
      <c r="AS71" s="68"/>
      <c r="AT71" s="69"/>
      <c r="AU71" s="35"/>
    </row>
    <row r="72" spans="1:47" ht="18" customHeight="1" thickBot="1" x14ac:dyDescent="0.45">
      <c r="A72" s="137"/>
      <c r="B72" s="143" t="s">
        <v>8</v>
      </c>
      <c r="C72" s="143"/>
      <c r="D72" s="143"/>
      <c r="E72" s="144"/>
      <c r="F72" s="3"/>
      <c r="G72" s="140"/>
      <c r="H72" s="77">
        <f>SUM(G71,H71)</f>
        <v>0</v>
      </c>
      <c r="I72" s="140"/>
      <c r="J72" s="77">
        <f>SUM(I71,J71)</f>
        <v>0</v>
      </c>
      <c r="K72" s="140"/>
      <c r="L72" s="77">
        <f>SUM(K71,L71)</f>
        <v>0</v>
      </c>
      <c r="M72" s="140"/>
      <c r="N72" s="77">
        <f>SUM(M71,N71)</f>
        <v>0</v>
      </c>
      <c r="O72" s="140"/>
      <c r="P72" s="77">
        <f>SUM(O71,P71)</f>
        <v>0</v>
      </c>
      <c r="Q72" s="140"/>
      <c r="R72" s="78">
        <f>SUM(Q71,R71)</f>
        <v>0</v>
      </c>
      <c r="S72" s="70"/>
      <c r="T72" s="71"/>
      <c r="U72" s="72"/>
      <c r="V72" s="71"/>
      <c r="W72" s="73"/>
      <c r="X72" s="73"/>
      <c r="Y72" s="73"/>
      <c r="Z72" s="73"/>
      <c r="AA72" s="73"/>
      <c r="AB72" s="73"/>
      <c r="AC72" s="73"/>
      <c r="AD72" s="73"/>
      <c r="AE72" s="73"/>
      <c r="AF72" s="73"/>
      <c r="AG72" s="73"/>
      <c r="AH72" s="74"/>
      <c r="AI72" s="75"/>
      <c r="AJ72" s="75"/>
      <c r="AK72" s="75"/>
      <c r="AL72" s="75"/>
      <c r="AM72" s="75"/>
      <c r="AN72" s="75"/>
      <c r="AO72" s="75"/>
      <c r="AP72" s="75"/>
      <c r="AQ72" s="75"/>
      <c r="AR72" s="75"/>
      <c r="AS72" s="75"/>
      <c r="AT72" s="76"/>
      <c r="AU72" s="35"/>
    </row>
    <row r="73" spans="1:47" ht="18" customHeight="1" thickTop="1" x14ac:dyDescent="0.4">
      <c r="A73" s="7"/>
      <c r="B73" s="8"/>
      <c r="C73" s="9"/>
      <c r="D73" s="9"/>
      <c r="E73" s="10"/>
      <c r="F73" s="1" t="str">
        <f>IFERROR(DATE(C73,D73,E73),"")</f>
        <v/>
      </c>
      <c r="G73" s="129">
        <f>IFERROR(
    IF(W73&gt;18, 0,
        IF(AND(W73=18, $T73=""), 0,
            IF(AND(W73=17, $T73=""), 0,
                IF(AI73&gt;2, 30000,
                    IF(W73&lt;3, 15000, 10000)
                )
            )
        )
    ),
"")</f>
        <v>0</v>
      </c>
      <c r="H73" s="130">
        <f t="shared" ref="H73:R73" si="337">IFERROR(
    IF(X73&gt;18, 0,
        IF(AND(X73=18, $T73=""), 0,
            IF(AJ73&gt;2, 30000,
                IF(X73&lt;3, 15000, 10000)
            )
        )
    ),
"")</f>
        <v>0</v>
      </c>
      <c r="I73" s="129">
        <f t="shared" si="337"/>
        <v>0</v>
      </c>
      <c r="J73" s="130">
        <f t="shared" si="337"/>
        <v>0</v>
      </c>
      <c r="K73" s="129">
        <f t="shared" si="337"/>
        <v>0</v>
      </c>
      <c r="L73" s="130">
        <f t="shared" si="337"/>
        <v>0</v>
      </c>
      <c r="M73" s="129">
        <f t="shared" si="337"/>
        <v>0</v>
      </c>
      <c r="N73" s="130">
        <f t="shared" si="337"/>
        <v>0</v>
      </c>
      <c r="O73" s="129">
        <f t="shared" si="337"/>
        <v>0</v>
      </c>
      <c r="P73" s="130">
        <f t="shared" si="337"/>
        <v>0</v>
      </c>
      <c r="Q73" s="129">
        <f t="shared" si="337"/>
        <v>0</v>
      </c>
      <c r="R73" s="130">
        <f t="shared" si="337"/>
        <v>0</v>
      </c>
      <c r="S73" s="53" t="str">
        <f>IFERROR(DATE(YEAR($F73)+18+(TEXT($F73,"mm/dd")&gt;"04/01"),3,31),"")</f>
        <v/>
      </c>
      <c r="T73" s="54" t="str">
        <f>IF(S73=DATE($C$2+1,3,31),"〇","")</f>
        <v/>
      </c>
      <c r="U73" s="55" t="str">
        <f>IFERROR(DATE(YEAR($F73)+22+(TEXT($F73,"mm/dd")&gt;"04/01"),3,31),"")</f>
        <v/>
      </c>
      <c r="V73" s="54" t="str">
        <f>IF(U73=DATE($C$2+1,3,31),"〇","")</f>
        <v/>
      </c>
      <c r="W73" s="56" t="str">
        <f>IFERROR(DATEDIF($F73,G$3,"Y"),"")</f>
        <v/>
      </c>
      <c r="X73" s="56" t="str">
        <f t="shared" ref="X73:X77" si="338">IFERROR(DATEDIF($F73,H$3,"Y"),"")</f>
        <v/>
      </c>
      <c r="Y73" s="56" t="str">
        <f t="shared" ref="Y73:Y77" si="339">IFERROR(DATEDIF($F73,I$3,"Y"),"")</f>
        <v/>
      </c>
      <c r="Z73" s="56" t="str">
        <f t="shared" ref="Z73:Z77" si="340">IFERROR(DATEDIF($F73,J$3,"Y"),"")</f>
        <v/>
      </c>
      <c r="AA73" s="56" t="str">
        <f t="shared" ref="AA73:AA77" si="341">IFERROR(DATEDIF($F73,K$3,"Y"),"")</f>
        <v/>
      </c>
      <c r="AB73" s="56" t="str">
        <f t="shared" ref="AB73:AB77" si="342">IFERROR(DATEDIF($F73,L$3,"Y"),"")</f>
        <v/>
      </c>
      <c r="AC73" s="56" t="str">
        <f t="shared" ref="AC73:AC77" si="343">IFERROR(DATEDIF($F73,M$3,"Y"),"")</f>
        <v/>
      </c>
      <c r="AD73" s="56" t="str">
        <f t="shared" ref="AD73:AD77" si="344">IFERROR(DATEDIF($F73,N$3,"Y"),"")</f>
        <v/>
      </c>
      <c r="AE73" s="56" t="str">
        <f t="shared" ref="AE73:AE77" si="345">IFERROR(DATEDIF($F73,O$3,"Y"),"")</f>
        <v/>
      </c>
      <c r="AF73" s="56" t="str">
        <f t="shared" ref="AF73:AF77" si="346">IFERROR(DATEDIF($F73,P$3,"Y"),"")</f>
        <v/>
      </c>
      <c r="AG73" s="56" t="str">
        <f t="shared" ref="AG73:AG77" si="347">IFERROR(DATEDIF($F73,Q$3,"Y"),"")</f>
        <v/>
      </c>
      <c r="AH73" s="57" t="str">
        <f t="shared" ref="AH73:AH77" si="348">IFERROR(IF(AND(MONTH(F73)=2,DAY(F73)=29),DATEDIF($F73,R$3+1,"Y"),DATEDIF($F73,R$3,"Y")),"")</f>
        <v/>
      </c>
      <c r="AI73" s="58" t="str">
        <f t="shared" ref="AI73:AT74" si="349">IF(W73="","",COUNTIF($U73,"&gt;"&amp;$S$3)+COUNTIF(AI72,"&gt;0"))</f>
        <v/>
      </c>
      <c r="AJ73" s="58" t="str">
        <f t="shared" si="349"/>
        <v/>
      </c>
      <c r="AK73" s="58" t="str">
        <f t="shared" si="349"/>
        <v/>
      </c>
      <c r="AL73" s="58" t="str">
        <f t="shared" si="349"/>
        <v/>
      </c>
      <c r="AM73" s="58" t="str">
        <f t="shared" si="349"/>
        <v/>
      </c>
      <c r="AN73" s="58" t="str">
        <f t="shared" si="349"/>
        <v/>
      </c>
      <c r="AO73" s="58" t="str">
        <f t="shared" si="349"/>
        <v/>
      </c>
      <c r="AP73" s="58" t="str">
        <f t="shared" si="349"/>
        <v/>
      </c>
      <c r="AQ73" s="58" t="str">
        <f t="shared" si="349"/>
        <v/>
      </c>
      <c r="AR73" s="58" t="str">
        <f t="shared" si="349"/>
        <v/>
      </c>
      <c r="AS73" s="58" t="str">
        <f t="shared" si="349"/>
        <v/>
      </c>
      <c r="AT73" s="59" t="str">
        <f t="shared" si="349"/>
        <v/>
      </c>
      <c r="AU73" s="35"/>
    </row>
    <row r="74" spans="1:47" ht="18" customHeight="1" x14ac:dyDescent="0.4">
      <c r="A74" s="11"/>
      <c r="B74" s="8"/>
      <c r="C74" s="9"/>
      <c r="D74" s="9"/>
      <c r="E74" s="10"/>
      <c r="F74" s="1" t="str">
        <f>IFERROR(DATE(C74,D74,E74),"")</f>
        <v/>
      </c>
      <c r="G74" s="129">
        <f t="shared" ref="G74:G77" si="350">IFERROR(
    IF(W74&gt;18, 0,
        IF(AND(W74=18, $T74=""), 0,
            IF(AND(W74=17, $T74=""), 0,
                IF(AI74&gt;2, 30000,
                    IF(W74&lt;3, 15000, 10000)
                )
            )
        )
    ),
"")</f>
        <v>0</v>
      </c>
      <c r="H74" s="130">
        <f t="shared" ref="H74:H77" si="351">IFERROR(
    IF(X74&gt;18, 0,
        IF(AND(X74=18, $T74=""), 0,
            IF(AJ74&gt;2, 30000,
                IF(X74&lt;3, 15000, 10000)
            )
        )
    ),
"")</f>
        <v>0</v>
      </c>
      <c r="I74" s="129">
        <f t="shared" ref="I74:I77" si="352">IFERROR(
    IF(Y74&gt;18, 0,
        IF(AND(Y74=18, $T74=""), 0,
            IF(AK74&gt;2, 30000,
                IF(Y74&lt;3, 15000, 10000)
            )
        )
    ),
"")</f>
        <v>0</v>
      </c>
      <c r="J74" s="130">
        <f t="shared" ref="J74:J77" si="353">IFERROR(
    IF(Z74&gt;18, 0,
        IF(AND(Z74=18, $T74=""), 0,
            IF(AL74&gt;2, 30000,
                IF(Z74&lt;3, 15000, 10000)
            )
        )
    ),
"")</f>
        <v>0</v>
      </c>
      <c r="K74" s="129">
        <f t="shared" ref="K74:K77" si="354">IFERROR(
    IF(AA74&gt;18, 0,
        IF(AND(AA74=18, $T74=""), 0,
            IF(AM74&gt;2, 30000,
                IF(AA74&lt;3, 15000, 10000)
            )
        )
    ),
"")</f>
        <v>0</v>
      </c>
      <c r="L74" s="130">
        <f t="shared" ref="L74:L77" si="355">IFERROR(
    IF(AB74&gt;18, 0,
        IF(AND(AB74=18, $T74=""), 0,
            IF(AN74&gt;2, 30000,
                IF(AB74&lt;3, 15000, 10000)
            )
        )
    ),
"")</f>
        <v>0</v>
      </c>
      <c r="M74" s="129">
        <f t="shared" ref="M74:M77" si="356">IFERROR(
    IF(AC74&gt;18, 0,
        IF(AND(AC74=18, $T74=""), 0,
            IF(AO74&gt;2, 30000,
                IF(AC74&lt;3, 15000, 10000)
            )
        )
    ),
"")</f>
        <v>0</v>
      </c>
      <c r="N74" s="130">
        <f t="shared" ref="N74:N77" si="357">IFERROR(
    IF(AD74&gt;18, 0,
        IF(AND(AD74=18, $T74=""), 0,
            IF(AP74&gt;2, 30000,
                IF(AD74&lt;3, 15000, 10000)
            )
        )
    ),
"")</f>
        <v>0</v>
      </c>
      <c r="O74" s="129">
        <f t="shared" ref="O74:O77" si="358">IFERROR(
    IF(AE74&gt;18, 0,
        IF(AND(AE74=18, $T74=""), 0,
            IF(AQ74&gt;2, 30000,
                IF(AE74&lt;3, 15000, 10000)
            )
        )
    ),
"")</f>
        <v>0</v>
      </c>
      <c r="P74" s="130">
        <f t="shared" ref="P74:P77" si="359">IFERROR(
    IF(AF74&gt;18, 0,
        IF(AND(AF74=18, $T74=""), 0,
            IF(AR74&gt;2, 30000,
                IF(AF74&lt;3, 15000, 10000)
            )
        )
    ),
"")</f>
        <v>0</v>
      </c>
      <c r="Q74" s="129">
        <f t="shared" ref="Q74:Q77" si="360">IFERROR(
    IF(AG74&gt;18, 0,
        IF(AND(AG74=18, $T74=""), 0,
            IF(AS74&gt;2, 30000,
                IF(AG74&lt;3, 15000, 10000)
            )
        )
    ),
"")</f>
        <v>0</v>
      </c>
      <c r="R74" s="130">
        <f t="shared" ref="R74:R77" si="361">IFERROR(
    IF(AH74&gt;18, 0,
        IF(AND(AH74=18, $T74=""), 0,
            IF(AT74&gt;2, 30000,
                IF(AH74&lt;3, 15000, 10000)
            )
        )
    ),
"")</f>
        <v>0</v>
      </c>
      <c r="S74" s="60" t="str">
        <f>IFERROR(DATE(YEAR($F74)+18+(TEXT($F74,"mm/dd")&gt;"04/01"),3,31),"")</f>
        <v/>
      </c>
      <c r="T74" s="54" t="str">
        <f>IF(S74=DATE($C$2+1,3,31),"〇","")</f>
        <v/>
      </c>
      <c r="U74" s="61" t="str">
        <f>IFERROR(DATE(YEAR($F74)+22+(TEXT($F74,"mm/dd")&gt;"04/01"),3,31),"")</f>
        <v/>
      </c>
      <c r="V74" s="54" t="str">
        <f>IF(U74=DATE($C$2+1,3,31),"〇","")</f>
        <v/>
      </c>
      <c r="W74" s="56" t="str">
        <f>IFERROR(DATEDIF($F74,G$3,"Y"),"")</f>
        <v/>
      </c>
      <c r="X74" s="56" t="str">
        <f t="shared" si="338"/>
        <v/>
      </c>
      <c r="Y74" s="56" t="str">
        <f t="shared" si="339"/>
        <v/>
      </c>
      <c r="Z74" s="56" t="str">
        <f t="shared" si="340"/>
        <v/>
      </c>
      <c r="AA74" s="56" t="str">
        <f t="shared" si="341"/>
        <v/>
      </c>
      <c r="AB74" s="56" t="str">
        <f t="shared" si="342"/>
        <v/>
      </c>
      <c r="AC74" s="56" t="str">
        <f t="shared" si="343"/>
        <v/>
      </c>
      <c r="AD74" s="56" t="str">
        <f t="shared" si="344"/>
        <v/>
      </c>
      <c r="AE74" s="56" t="str">
        <f t="shared" si="345"/>
        <v/>
      </c>
      <c r="AF74" s="56" t="str">
        <f t="shared" si="346"/>
        <v/>
      </c>
      <c r="AG74" s="56" t="str">
        <f t="shared" si="347"/>
        <v/>
      </c>
      <c r="AH74" s="62" t="str">
        <f t="shared" si="348"/>
        <v/>
      </c>
      <c r="AI74" s="58" t="str">
        <f t="shared" si="349"/>
        <v/>
      </c>
      <c r="AJ74" s="58" t="str">
        <f t="shared" si="349"/>
        <v/>
      </c>
      <c r="AK74" s="58" t="str">
        <f t="shared" si="349"/>
        <v/>
      </c>
      <c r="AL74" s="58" t="str">
        <f t="shared" si="349"/>
        <v/>
      </c>
      <c r="AM74" s="58" t="str">
        <f t="shared" si="349"/>
        <v/>
      </c>
      <c r="AN74" s="58" t="str">
        <f t="shared" si="349"/>
        <v/>
      </c>
      <c r="AO74" s="58" t="str">
        <f t="shared" si="349"/>
        <v/>
      </c>
      <c r="AP74" s="58" t="str">
        <f t="shared" si="349"/>
        <v/>
      </c>
      <c r="AQ74" s="58" t="str">
        <f t="shared" si="349"/>
        <v/>
      </c>
      <c r="AR74" s="58" t="str">
        <f t="shared" si="349"/>
        <v/>
      </c>
      <c r="AS74" s="58" t="str">
        <f t="shared" si="349"/>
        <v/>
      </c>
      <c r="AT74" s="63" t="str">
        <f t="shared" si="349"/>
        <v/>
      </c>
      <c r="AU74" s="35"/>
    </row>
    <row r="75" spans="1:47" ht="18" customHeight="1" x14ac:dyDescent="0.4">
      <c r="A75" s="12"/>
      <c r="B75" s="8"/>
      <c r="C75" s="9"/>
      <c r="D75" s="9"/>
      <c r="E75" s="10"/>
      <c r="F75" s="1" t="str">
        <f>IFERROR(DATE(C75,D75,E75),"")</f>
        <v/>
      </c>
      <c r="G75" s="129">
        <f t="shared" si="350"/>
        <v>0</v>
      </c>
      <c r="H75" s="130">
        <f t="shared" si="351"/>
        <v>0</v>
      </c>
      <c r="I75" s="129">
        <f t="shared" si="352"/>
        <v>0</v>
      </c>
      <c r="J75" s="130">
        <f t="shared" si="353"/>
        <v>0</v>
      </c>
      <c r="K75" s="129">
        <f t="shared" si="354"/>
        <v>0</v>
      </c>
      <c r="L75" s="130">
        <f t="shared" si="355"/>
        <v>0</v>
      </c>
      <c r="M75" s="129">
        <f t="shared" si="356"/>
        <v>0</v>
      </c>
      <c r="N75" s="130">
        <f t="shared" si="357"/>
        <v>0</v>
      </c>
      <c r="O75" s="129">
        <f t="shared" si="358"/>
        <v>0</v>
      </c>
      <c r="P75" s="130">
        <f t="shared" si="359"/>
        <v>0</v>
      </c>
      <c r="Q75" s="129">
        <f t="shared" si="360"/>
        <v>0</v>
      </c>
      <c r="R75" s="130">
        <f t="shared" si="361"/>
        <v>0</v>
      </c>
      <c r="S75" s="60" t="str">
        <f t="shared" ref="S75" si="362">IFERROR(DATE(YEAR($F75)+18+(TEXT($F75,"mm/dd")&gt;"04/01"),3,31),"")</f>
        <v/>
      </c>
      <c r="T75" s="54" t="str">
        <f>IF(S75=DATE($C$2+1,3,31),"〇","")</f>
        <v/>
      </c>
      <c r="U75" s="61" t="str">
        <f t="shared" ref="U75:U77" si="363">IFERROR(DATE(YEAR($F75)+22+(TEXT($F75,"mm/dd")&gt;"04/01"),3,31),"")</f>
        <v/>
      </c>
      <c r="V75" s="54" t="str">
        <f>IF(U75=DATE($C$2+1,3,31),"〇","")</f>
        <v/>
      </c>
      <c r="W75" s="56" t="str">
        <f t="shared" ref="W75:W77" si="364">IFERROR(DATEDIF($F75,G$3,"Y"),"")</f>
        <v/>
      </c>
      <c r="X75" s="56" t="str">
        <f t="shared" si="338"/>
        <v/>
      </c>
      <c r="Y75" s="56" t="str">
        <f t="shared" si="339"/>
        <v/>
      </c>
      <c r="Z75" s="56" t="str">
        <f t="shared" si="340"/>
        <v/>
      </c>
      <c r="AA75" s="56" t="str">
        <f t="shared" si="341"/>
        <v/>
      </c>
      <c r="AB75" s="56" t="str">
        <f t="shared" si="342"/>
        <v/>
      </c>
      <c r="AC75" s="56" t="str">
        <f t="shared" si="343"/>
        <v/>
      </c>
      <c r="AD75" s="56" t="str">
        <f t="shared" si="344"/>
        <v/>
      </c>
      <c r="AE75" s="56" t="str">
        <f t="shared" si="345"/>
        <v/>
      </c>
      <c r="AF75" s="56" t="str">
        <f t="shared" si="346"/>
        <v/>
      </c>
      <c r="AG75" s="56" t="str">
        <f t="shared" si="347"/>
        <v/>
      </c>
      <c r="AH75" s="62" t="str">
        <f t="shared" si="348"/>
        <v/>
      </c>
      <c r="AI75" s="58" t="str">
        <f t="shared" ref="AI75:AT75" si="365">IF(W75="","",COUNTIF($U75,"&gt;"&amp;$S$3)+COUNTIF(AI73:AI74,"&gt;0"))</f>
        <v/>
      </c>
      <c r="AJ75" s="58" t="str">
        <f t="shared" si="365"/>
        <v/>
      </c>
      <c r="AK75" s="58" t="str">
        <f t="shared" si="365"/>
        <v/>
      </c>
      <c r="AL75" s="58" t="str">
        <f t="shared" si="365"/>
        <v/>
      </c>
      <c r="AM75" s="58" t="str">
        <f t="shared" si="365"/>
        <v/>
      </c>
      <c r="AN75" s="58" t="str">
        <f t="shared" si="365"/>
        <v/>
      </c>
      <c r="AO75" s="58" t="str">
        <f t="shared" si="365"/>
        <v/>
      </c>
      <c r="AP75" s="58" t="str">
        <f t="shared" si="365"/>
        <v/>
      </c>
      <c r="AQ75" s="58" t="str">
        <f t="shared" si="365"/>
        <v/>
      </c>
      <c r="AR75" s="58" t="str">
        <f t="shared" si="365"/>
        <v/>
      </c>
      <c r="AS75" s="58" t="str">
        <f t="shared" si="365"/>
        <v/>
      </c>
      <c r="AT75" s="63" t="str">
        <f t="shared" si="365"/>
        <v/>
      </c>
      <c r="AU75" s="35"/>
    </row>
    <row r="76" spans="1:47" ht="18" customHeight="1" x14ac:dyDescent="0.4">
      <c r="A76" s="12"/>
      <c r="B76" s="8"/>
      <c r="C76" s="9"/>
      <c r="D76" s="9"/>
      <c r="E76" s="10"/>
      <c r="F76" s="1" t="str">
        <f>IFERROR(DATE(C76,D76,E76),"")</f>
        <v/>
      </c>
      <c r="G76" s="129">
        <f t="shared" si="350"/>
        <v>0</v>
      </c>
      <c r="H76" s="130">
        <f t="shared" si="351"/>
        <v>0</v>
      </c>
      <c r="I76" s="129">
        <f t="shared" si="352"/>
        <v>0</v>
      </c>
      <c r="J76" s="130">
        <f t="shared" si="353"/>
        <v>0</v>
      </c>
      <c r="K76" s="129">
        <f t="shared" si="354"/>
        <v>0</v>
      </c>
      <c r="L76" s="130">
        <f t="shared" si="355"/>
        <v>0</v>
      </c>
      <c r="M76" s="129">
        <f t="shared" si="356"/>
        <v>0</v>
      </c>
      <c r="N76" s="130">
        <f t="shared" si="357"/>
        <v>0</v>
      </c>
      <c r="O76" s="129">
        <f t="shared" si="358"/>
        <v>0</v>
      </c>
      <c r="P76" s="130">
        <f t="shared" si="359"/>
        <v>0</v>
      </c>
      <c r="Q76" s="129">
        <f t="shared" si="360"/>
        <v>0</v>
      </c>
      <c r="R76" s="130">
        <f t="shared" si="361"/>
        <v>0</v>
      </c>
      <c r="S76" s="60" t="str">
        <f>IFERROR(DATE(YEAR($F76)+18+(TEXT($F76,"mm/dd")&gt;"04/01"),3,31),"")</f>
        <v/>
      </c>
      <c r="T76" s="54" t="str">
        <f>IF(S76=DATE($C$2+1,3,31),"〇","")</f>
        <v/>
      </c>
      <c r="U76" s="61" t="str">
        <f t="shared" si="363"/>
        <v/>
      </c>
      <c r="V76" s="54" t="str">
        <f>IF(U76=DATE($C$2+1,3,31),"〇","")</f>
        <v/>
      </c>
      <c r="W76" s="56" t="str">
        <f t="shared" si="364"/>
        <v/>
      </c>
      <c r="X76" s="56" t="str">
        <f t="shared" si="338"/>
        <v/>
      </c>
      <c r="Y76" s="56" t="str">
        <f t="shared" si="339"/>
        <v/>
      </c>
      <c r="Z76" s="56" t="str">
        <f t="shared" si="340"/>
        <v/>
      </c>
      <c r="AA76" s="56" t="str">
        <f t="shared" si="341"/>
        <v/>
      </c>
      <c r="AB76" s="56" t="str">
        <f t="shared" si="342"/>
        <v/>
      </c>
      <c r="AC76" s="56" t="str">
        <f t="shared" si="343"/>
        <v/>
      </c>
      <c r="AD76" s="56" t="str">
        <f t="shared" si="344"/>
        <v/>
      </c>
      <c r="AE76" s="56" t="str">
        <f t="shared" si="345"/>
        <v/>
      </c>
      <c r="AF76" s="56" t="str">
        <f t="shared" si="346"/>
        <v/>
      </c>
      <c r="AG76" s="56" t="str">
        <f t="shared" si="347"/>
        <v/>
      </c>
      <c r="AH76" s="62" t="str">
        <f t="shared" si="348"/>
        <v/>
      </c>
      <c r="AI76" s="58" t="str">
        <f t="shared" ref="AI76:AT76" si="366">IF(W76="","",COUNTIF($U76,"&gt;"&amp;$S$3)+COUNTIF(AI73:AI75,"&gt;0"))</f>
        <v/>
      </c>
      <c r="AJ76" s="58" t="str">
        <f t="shared" si="366"/>
        <v/>
      </c>
      <c r="AK76" s="58" t="str">
        <f t="shared" si="366"/>
        <v/>
      </c>
      <c r="AL76" s="58" t="str">
        <f t="shared" si="366"/>
        <v/>
      </c>
      <c r="AM76" s="58" t="str">
        <f t="shared" si="366"/>
        <v/>
      </c>
      <c r="AN76" s="58" t="str">
        <f t="shared" si="366"/>
        <v/>
      </c>
      <c r="AO76" s="58" t="str">
        <f t="shared" si="366"/>
        <v/>
      </c>
      <c r="AP76" s="58" t="str">
        <f t="shared" si="366"/>
        <v/>
      </c>
      <c r="AQ76" s="58" t="str">
        <f t="shared" si="366"/>
        <v/>
      </c>
      <c r="AR76" s="58" t="str">
        <f t="shared" si="366"/>
        <v/>
      </c>
      <c r="AS76" s="58" t="str">
        <f t="shared" si="366"/>
        <v/>
      </c>
      <c r="AT76" s="63" t="str">
        <f t="shared" si="366"/>
        <v/>
      </c>
      <c r="AU76" s="35"/>
    </row>
    <row r="77" spans="1:47" ht="18" customHeight="1" x14ac:dyDescent="0.4">
      <c r="A77" s="13"/>
      <c r="B77" s="14"/>
      <c r="C77" s="15"/>
      <c r="D77" s="15"/>
      <c r="E77" s="16"/>
      <c r="F77" s="1" t="str">
        <f>IFERROR(DATE(C77,D77,E77),"")</f>
        <v/>
      </c>
      <c r="G77" s="129">
        <f t="shared" si="350"/>
        <v>0</v>
      </c>
      <c r="H77" s="130">
        <f t="shared" si="351"/>
        <v>0</v>
      </c>
      <c r="I77" s="129">
        <f t="shared" si="352"/>
        <v>0</v>
      </c>
      <c r="J77" s="130">
        <f t="shared" si="353"/>
        <v>0</v>
      </c>
      <c r="K77" s="129">
        <f t="shared" si="354"/>
        <v>0</v>
      </c>
      <c r="L77" s="130">
        <f t="shared" si="355"/>
        <v>0</v>
      </c>
      <c r="M77" s="129">
        <f t="shared" si="356"/>
        <v>0</v>
      </c>
      <c r="N77" s="130">
        <f t="shared" si="357"/>
        <v>0</v>
      </c>
      <c r="O77" s="129">
        <f t="shared" si="358"/>
        <v>0</v>
      </c>
      <c r="P77" s="130">
        <f t="shared" si="359"/>
        <v>0</v>
      </c>
      <c r="Q77" s="129">
        <f t="shared" si="360"/>
        <v>0</v>
      </c>
      <c r="R77" s="130">
        <f t="shared" si="361"/>
        <v>0</v>
      </c>
      <c r="S77" s="60" t="str">
        <f>IFERROR(DATE(YEAR($F77)+18+(TEXT($F77,"mm/dd")&gt;"04/01"),3,31),"")</f>
        <v/>
      </c>
      <c r="T77" s="54" t="str">
        <f>IF(S77=DATE($C$2+1,3,31),"〇","")</f>
        <v/>
      </c>
      <c r="U77" s="61" t="str">
        <f t="shared" si="363"/>
        <v/>
      </c>
      <c r="V77" s="54" t="str">
        <f>IF(U77=DATE($C$2+1,3,31),"〇","")</f>
        <v/>
      </c>
      <c r="W77" s="56" t="str">
        <f t="shared" si="364"/>
        <v/>
      </c>
      <c r="X77" s="56" t="str">
        <f t="shared" si="338"/>
        <v/>
      </c>
      <c r="Y77" s="56" t="str">
        <f t="shared" si="339"/>
        <v/>
      </c>
      <c r="Z77" s="56" t="str">
        <f t="shared" si="340"/>
        <v/>
      </c>
      <c r="AA77" s="56" t="str">
        <f t="shared" si="341"/>
        <v/>
      </c>
      <c r="AB77" s="56" t="str">
        <f t="shared" si="342"/>
        <v/>
      </c>
      <c r="AC77" s="56" t="str">
        <f t="shared" si="343"/>
        <v/>
      </c>
      <c r="AD77" s="56" t="str">
        <f t="shared" si="344"/>
        <v/>
      </c>
      <c r="AE77" s="56" t="str">
        <f t="shared" si="345"/>
        <v/>
      </c>
      <c r="AF77" s="56" t="str">
        <f t="shared" si="346"/>
        <v/>
      </c>
      <c r="AG77" s="56" t="str">
        <f t="shared" si="347"/>
        <v/>
      </c>
      <c r="AH77" s="64" t="str">
        <f t="shared" si="348"/>
        <v/>
      </c>
      <c r="AI77" s="58" t="str">
        <f t="shared" ref="AI77:AT77" si="367">IF(W77="","",COUNTIF($U77,"&gt;"&amp;$S$3)+COUNTIF(AI73:AI76,"&gt;0"))</f>
        <v/>
      </c>
      <c r="AJ77" s="58" t="str">
        <f t="shared" si="367"/>
        <v/>
      </c>
      <c r="AK77" s="58" t="str">
        <f t="shared" si="367"/>
        <v/>
      </c>
      <c r="AL77" s="58" t="str">
        <f t="shared" si="367"/>
        <v/>
      </c>
      <c r="AM77" s="58" t="str">
        <f t="shared" si="367"/>
        <v/>
      </c>
      <c r="AN77" s="58" t="str">
        <f t="shared" si="367"/>
        <v/>
      </c>
      <c r="AO77" s="58" t="str">
        <f t="shared" si="367"/>
        <v/>
      </c>
      <c r="AP77" s="58" t="str">
        <f t="shared" si="367"/>
        <v/>
      </c>
      <c r="AQ77" s="58" t="str">
        <f t="shared" si="367"/>
        <v/>
      </c>
      <c r="AR77" s="58" t="str">
        <f t="shared" si="367"/>
        <v/>
      </c>
      <c r="AS77" s="58" t="str">
        <f t="shared" si="367"/>
        <v/>
      </c>
      <c r="AT77" s="63" t="str">
        <f t="shared" si="367"/>
        <v/>
      </c>
      <c r="AU77" s="35"/>
    </row>
    <row r="78" spans="1:47" ht="18" customHeight="1" x14ac:dyDescent="0.4">
      <c r="A78" s="131"/>
      <c r="B78" s="141" t="s">
        <v>7</v>
      </c>
      <c r="C78" s="141"/>
      <c r="D78" s="141"/>
      <c r="E78" s="142"/>
      <c r="F78" s="2"/>
      <c r="G78" s="134">
        <f>SUM(G73:G77)</f>
        <v>0</v>
      </c>
      <c r="H78" s="135">
        <f t="shared" ref="H78" si="368">SUM(H73:H77)</f>
        <v>0</v>
      </c>
      <c r="I78" s="134">
        <f>SUM(I73:I77)</f>
        <v>0</v>
      </c>
      <c r="J78" s="135">
        <f t="shared" ref="J78" si="369">SUM(J73:J77)</f>
        <v>0</v>
      </c>
      <c r="K78" s="134">
        <f>SUM(K73:K77)</f>
        <v>0</v>
      </c>
      <c r="L78" s="135">
        <f t="shared" ref="L78" si="370">SUM(L73:L77)</f>
        <v>0</v>
      </c>
      <c r="M78" s="134">
        <f>SUM(M73:M77)</f>
        <v>0</v>
      </c>
      <c r="N78" s="135">
        <f t="shared" ref="N78" si="371">SUM(N73:N77)</f>
        <v>0</v>
      </c>
      <c r="O78" s="134">
        <f>SUM(O73:O77)</f>
        <v>0</v>
      </c>
      <c r="P78" s="135">
        <f t="shared" ref="P78" si="372">SUM(P73:P77)</f>
        <v>0</v>
      </c>
      <c r="Q78" s="134">
        <f>SUM(Q73:Q77)</f>
        <v>0</v>
      </c>
      <c r="R78" s="136">
        <f t="shared" ref="R78" si="373">SUM(R73:R77)</f>
        <v>0</v>
      </c>
      <c r="S78" s="65"/>
      <c r="T78" s="66"/>
      <c r="U78" s="67"/>
      <c r="V78" s="66"/>
      <c r="W78" s="68"/>
      <c r="X78" s="68"/>
      <c r="Y78" s="68"/>
      <c r="Z78" s="68"/>
      <c r="AA78" s="68"/>
      <c r="AB78" s="68"/>
      <c r="AC78" s="68"/>
      <c r="AD78" s="68"/>
      <c r="AE78" s="68"/>
      <c r="AF78" s="68"/>
      <c r="AG78" s="68"/>
      <c r="AH78" s="69"/>
      <c r="AI78" s="68"/>
      <c r="AJ78" s="68"/>
      <c r="AK78" s="68"/>
      <c r="AL78" s="68"/>
      <c r="AM78" s="68"/>
      <c r="AN78" s="68"/>
      <c r="AO78" s="68"/>
      <c r="AP78" s="68"/>
      <c r="AQ78" s="68"/>
      <c r="AR78" s="68"/>
      <c r="AS78" s="68"/>
      <c r="AT78" s="69"/>
      <c r="AU78" s="35"/>
    </row>
    <row r="79" spans="1:47" ht="18" customHeight="1" thickBot="1" x14ac:dyDescent="0.45">
      <c r="A79" s="137"/>
      <c r="B79" s="143" t="s">
        <v>8</v>
      </c>
      <c r="C79" s="143"/>
      <c r="D79" s="143"/>
      <c r="E79" s="144"/>
      <c r="F79" s="3"/>
      <c r="G79" s="140"/>
      <c r="H79" s="77">
        <f>SUM(G78,H78)</f>
        <v>0</v>
      </c>
      <c r="I79" s="140"/>
      <c r="J79" s="77">
        <f>SUM(I78,J78)</f>
        <v>0</v>
      </c>
      <c r="K79" s="140"/>
      <c r="L79" s="77">
        <f>SUM(K78,L78)</f>
        <v>0</v>
      </c>
      <c r="M79" s="140"/>
      <c r="N79" s="77">
        <f>SUM(M78,N78)</f>
        <v>0</v>
      </c>
      <c r="O79" s="140"/>
      <c r="P79" s="77">
        <f>SUM(O78,P78)</f>
        <v>0</v>
      </c>
      <c r="Q79" s="140"/>
      <c r="R79" s="78">
        <f>SUM(Q78,R78)</f>
        <v>0</v>
      </c>
      <c r="S79" s="70"/>
      <c r="T79" s="71"/>
      <c r="U79" s="72"/>
      <c r="V79" s="71"/>
      <c r="W79" s="73"/>
      <c r="X79" s="73"/>
      <c r="Y79" s="73"/>
      <c r="Z79" s="73"/>
      <c r="AA79" s="73"/>
      <c r="AB79" s="73"/>
      <c r="AC79" s="73"/>
      <c r="AD79" s="73"/>
      <c r="AE79" s="73"/>
      <c r="AF79" s="73"/>
      <c r="AG79" s="73"/>
      <c r="AH79" s="74"/>
      <c r="AI79" s="75"/>
      <c r="AJ79" s="75"/>
      <c r="AK79" s="75"/>
      <c r="AL79" s="75"/>
      <c r="AM79" s="75"/>
      <c r="AN79" s="75"/>
      <c r="AO79" s="75"/>
      <c r="AP79" s="75"/>
      <c r="AQ79" s="75"/>
      <c r="AR79" s="75"/>
      <c r="AS79" s="75"/>
      <c r="AT79" s="76"/>
      <c r="AU79" s="35"/>
    </row>
    <row r="80" spans="1:47" ht="18" customHeight="1" thickTop="1" x14ac:dyDescent="0.4">
      <c r="A80" s="7"/>
      <c r="B80" s="8"/>
      <c r="C80" s="9"/>
      <c r="D80" s="9"/>
      <c r="E80" s="10"/>
      <c r="F80" s="1" t="str">
        <f>IFERROR(DATE(C80,D80,E80),"")</f>
        <v/>
      </c>
      <c r="G80" s="129">
        <f>IFERROR(
    IF(W80&gt;18, 0,
        IF(AND(W80=18, $T80=""), 0,
            IF(AND(W80=17, $T80=""), 0,
                IF(AI80&gt;2, 30000,
                    IF(W80&lt;3, 15000, 10000)
                )
            )
        )
    ),
"")</f>
        <v>0</v>
      </c>
      <c r="H80" s="130">
        <f t="shared" ref="H80:R80" si="374">IFERROR(
    IF(X80&gt;18, 0,
        IF(AND(X80=18, $T80=""), 0,
            IF(AJ80&gt;2, 30000,
                IF(X80&lt;3, 15000, 10000)
            )
        )
    ),
"")</f>
        <v>0</v>
      </c>
      <c r="I80" s="129">
        <f t="shared" si="374"/>
        <v>0</v>
      </c>
      <c r="J80" s="130">
        <f t="shared" si="374"/>
        <v>0</v>
      </c>
      <c r="K80" s="129">
        <f t="shared" si="374"/>
        <v>0</v>
      </c>
      <c r="L80" s="130">
        <f t="shared" si="374"/>
        <v>0</v>
      </c>
      <c r="M80" s="129">
        <f t="shared" si="374"/>
        <v>0</v>
      </c>
      <c r="N80" s="130">
        <f t="shared" si="374"/>
        <v>0</v>
      </c>
      <c r="O80" s="129">
        <f t="shared" si="374"/>
        <v>0</v>
      </c>
      <c r="P80" s="130">
        <f t="shared" si="374"/>
        <v>0</v>
      </c>
      <c r="Q80" s="129">
        <f t="shared" si="374"/>
        <v>0</v>
      </c>
      <c r="R80" s="130">
        <f t="shared" si="374"/>
        <v>0</v>
      </c>
      <c r="S80" s="53" t="str">
        <f>IFERROR(DATE(YEAR($F80)+18+(TEXT($F80,"mm/dd")&gt;"04/01"),3,31),"")</f>
        <v/>
      </c>
      <c r="T80" s="54" t="str">
        <f>IF(S80=DATE($C$2+1,3,31),"〇","")</f>
        <v/>
      </c>
      <c r="U80" s="55" t="str">
        <f>IFERROR(DATE(YEAR($F80)+22+(TEXT($F80,"mm/dd")&gt;"04/01"),3,31),"")</f>
        <v/>
      </c>
      <c r="V80" s="54" t="str">
        <f>IF(U80=DATE($C$2+1,3,31),"〇","")</f>
        <v/>
      </c>
      <c r="W80" s="56" t="str">
        <f>IFERROR(DATEDIF($F80,G$3,"Y"),"")</f>
        <v/>
      </c>
      <c r="X80" s="56" t="str">
        <f t="shared" ref="X80:X84" si="375">IFERROR(DATEDIF($F80,H$3,"Y"),"")</f>
        <v/>
      </c>
      <c r="Y80" s="56" t="str">
        <f t="shared" ref="Y80:Y84" si="376">IFERROR(DATEDIF($F80,I$3,"Y"),"")</f>
        <v/>
      </c>
      <c r="Z80" s="56" t="str">
        <f t="shared" ref="Z80:Z84" si="377">IFERROR(DATEDIF($F80,J$3,"Y"),"")</f>
        <v/>
      </c>
      <c r="AA80" s="56" t="str">
        <f t="shared" ref="AA80:AA84" si="378">IFERROR(DATEDIF($F80,K$3,"Y"),"")</f>
        <v/>
      </c>
      <c r="AB80" s="56" t="str">
        <f t="shared" ref="AB80:AB84" si="379">IFERROR(DATEDIF($F80,L$3,"Y"),"")</f>
        <v/>
      </c>
      <c r="AC80" s="56" t="str">
        <f t="shared" ref="AC80:AC84" si="380">IFERROR(DATEDIF($F80,M$3,"Y"),"")</f>
        <v/>
      </c>
      <c r="AD80" s="56" t="str">
        <f t="shared" ref="AD80:AD84" si="381">IFERROR(DATEDIF($F80,N$3,"Y"),"")</f>
        <v/>
      </c>
      <c r="AE80" s="56" t="str">
        <f t="shared" ref="AE80:AE84" si="382">IFERROR(DATEDIF($F80,O$3,"Y"),"")</f>
        <v/>
      </c>
      <c r="AF80" s="56" t="str">
        <f t="shared" ref="AF80:AF84" si="383">IFERROR(DATEDIF($F80,P$3,"Y"),"")</f>
        <v/>
      </c>
      <c r="AG80" s="56" t="str">
        <f t="shared" ref="AG80:AG84" si="384">IFERROR(DATEDIF($F80,Q$3,"Y"),"")</f>
        <v/>
      </c>
      <c r="AH80" s="57" t="str">
        <f t="shared" ref="AH80:AH84" si="385">IFERROR(IF(AND(MONTH(F80)=2,DAY(F80)=29),DATEDIF($F80,R$3+1,"Y"),DATEDIF($F80,R$3,"Y")),"")</f>
        <v/>
      </c>
      <c r="AI80" s="58" t="str">
        <f t="shared" ref="AI80:AT81" si="386">IF(W80="","",COUNTIF($U80,"&gt;"&amp;$S$3)+COUNTIF(AI79,"&gt;0"))</f>
        <v/>
      </c>
      <c r="AJ80" s="58" t="str">
        <f t="shared" si="386"/>
        <v/>
      </c>
      <c r="AK80" s="58" t="str">
        <f t="shared" si="386"/>
        <v/>
      </c>
      <c r="AL80" s="58" t="str">
        <f t="shared" si="386"/>
        <v/>
      </c>
      <c r="AM80" s="58" t="str">
        <f t="shared" si="386"/>
        <v/>
      </c>
      <c r="AN80" s="58" t="str">
        <f t="shared" si="386"/>
        <v/>
      </c>
      <c r="AO80" s="58" t="str">
        <f t="shared" si="386"/>
        <v/>
      </c>
      <c r="AP80" s="58" t="str">
        <f t="shared" si="386"/>
        <v/>
      </c>
      <c r="AQ80" s="58" t="str">
        <f t="shared" si="386"/>
        <v/>
      </c>
      <c r="AR80" s="58" t="str">
        <f t="shared" si="386"/>
        <v/>
      </c>
      <c r="AS80" s="58" t="str">
        <f t="shared" si="386"/>
        <v/>
      </c>
      <c r="AT80" s="59" t="str">
        <f t="shared" si="386"/>
        <v/>
      </c>
      <c r="AU80" s="35"/>
    </row>
    <row r="81" spans="1:47" ht="18" customHeight="1" x14ac:dyDescent="0.4">
      <c r="A81" s="11"/>
      <c r="B81" s="8"/>
      <c r="C81" s="9"/>
      <c r="D81" s="9"/>
      <c r="E81" s="10"/>
      <c r="F81" s="1" t="str">
        <f>IFERROR(DATE(C81,D81,E81),"")</f>
        <v/>
      </c>
      <c r="G81" s="129">
        <f t="shared" ref="G81:G84" si="387">IFERROR(
    IF(W81&gt;18, 0,
        IF(AND(W81=18, $T81=""), 0,
            IF(AND(W81=17, $T81=""), 0,
                IF(AI81&gt;2, 30000,
                    IF(W81&lt;3, 15000, 10000)
                )
            )
        )
    ),
"")</f>
        <v>0</v>
      </c>
      <c r="H81" s="130">
        <f t="shared" ref="H81:H84" si="388">IFERROR(
    IF(X81&gt;18, 0,
        IF(AND(X81=18, $T81=""), 0,
            IF(AJ81&gt;2, 30000,
                IF(X81&lt;3, 15000, 10000)
            )
        )
    ),
"")</f>
        <v>0</v>
      </c>
      <c r="I81" s="129">
        <f t="shared" ref="I81:I84" si="389">IFERROR(
    IF(Y81&gt;18, 0,
        IF(AND(Y81=18, $T81=""), 0,
            IF(AK81&gt;2, 30000,
                IF(Y81&lt;3, 15000, 10000)
            )
        )
    ),
"")</f>
        <v>0</v>
      </c>
      <c r="J81" s="130">
        <f t="shared" ref="J81:J84" si="390">IFERROR(
    IF(Z81&gt;18, 0,
        IF(AND(Z81=18, $T81=""), 0,
            IF(AL81&gt;2, 30000,
                IF(Z81&lt;3, 15000, 10000)
            )
        )
    ),
"")</f>
        <v>0</v>
      </c>
      <c r="K81" s="129">
        <f t="shared" ref="K81:K84" si="391">IFERROR(
    IF(AA81&gt;18, 0,
        IF(AND(AA81=18, $T81=""), 0,
            IF(AM81&gt;2, 30000,
                IF(AA81&lt;3, 15000, 10000)
            )
        )
    ),
"")</f>
        <v>0</v>
      </c>
      <c r="L81" s="130">
        <f t="shared" ref="L81:L84" si="392">IFERROR(
    IF(AB81&gt;18, 0,
        IF(AND(AB81=18, $T81=""), 0,
            IF(AN81&gt;2, 30000,
                IF(AB81&lt;3, 15000, 10000)
            )
        )
    ),
"")</f>
        <v>0</v>
      </c>
      <c r="M81" s="129">
        <f t="shared" ref="M81:M84" si="393">IFERROR(
    IF(AC81&gt;18, 0,
        IF(AND(AC81=18, $T81=""), 0,
            IF(AO81&gt;2, 30000,
                IF(AC81&lt;3, 15000, 10000)
            )
        )
    ),
"")</f>
        <v>0</v>
      </c>
      <c r="N81" s="130">
        <f t="shared" ref="N81:N84" si="394">IFERROR(
    IF(AD81&gt;18, 0,
        IF(AND(AD81=18, $T81=""), 0,
            IF(AP81&gt;2, 30000,
                IF(AD81&lt;3, 15000, 10000)
            )
        )
    ),
"")</f>
        <v>0</v>
      </c>
      <c r="O81" s="129">
        <f t="shared" ref="O81:O84" si="395">IFERROR(
    IF(AE81&gt;18, 0,
        IF(AND(AE81=18, $T81=""), 0,
            IF(AQ81&gt;2, 30000,
                IF(AE81&lt;3, 15000, 10000)
            )
        )
    ),
"")</f>
        <v>0</v>
      </c>
      <c r="P81" s="130">
        <f t="shared" ref="P81:P84" si="396">IFERROR(
    IF(AF81&gt;18, 0,
        IF(AND(AF81=18, $T81=""), 0,
            IF(AR81&gt;2, 30000,
                IF(AF81&lt;3, 15000, 10000)
            )
        )
    ),
"")</f>
        <v>0</v>
      </c>
      <c r="Q81" s="129">
        <f t="shared" ref="Q81:Q84" si="397">IFERROR(
    IF(AG81&gt;18, 0,
        IF(AND(AG81=18, $T81=""), 0,
            IF(AS81&gt;2, 30000,
                IF(AG81&lt;3, 15000, 10000)
            )
        )
    ),
"")</f>
        <v>0</v>
      </c>
      <c r="R81" s="130">
        <f t="shared" ref="R81:R84" si="398">IFERROR(
    IF(AH81&gt;18, 0,
        IF(AND(AH81=18, $T81=""), 0,
            IF(AT81&gt;2, 30000,
                IF(AH81&lt;3, 15000, 10000)
            )
        )
    ),
"")</f>
        <v>0</v>
      </c>
      <c r="S81" s="60" t="str">
        <f>IFERROR(DATE(YEAR($F81)+18+(TEXT($F81,"mm/dd")&gt;"04/01"),3,31),"")</f>
        <v/>
      </c>
      <c r="T81" s="54" t="str">
        <f>IF(S81=DATE($C$2+1,3,31),"〇","")</f>
        <v/>
      </c>
      <c r="U81" s="61" t="str">
        <f>IFERROR(DATE(YEAR($F81)+22+(TEXT($F81,"mm/dd")&gt;"04/01"),3,31),"")</f>
        <v/>
      </c>
      <c r="V81" s="54" t="str">
        <f>IF(U81=DATE($C$2+1,3,31),"〇","")</f>
        <v/>
      </c>
      <c r="W81" s="56" t="str">
        <f>IFERROR(DATEDIF($F81,G$3,"Y"),"")</f>
        <v/>
      </c>
      <c r="X81" s="56" t="str">
        <f t="shared" si="375"/>
        <v/>
      </c>
      <c r="Y81" s="56" t="str">
        <f t="shared" si="376"/>
        <v/>
      </c>
      <c r="Z81" s="56" t="str">
        <f t="shared" si="377"/>
        <v/>
      </c>
      <c r="AA81" s="56" t="str">
        <f t="shared" si="378"/>
        <v/>
      </c>
      <c r="AB81" s="56" t="str">
        <f t="shared" si="379"/>
        <v/>
      </c>
      <c r="AC81" s="56" t="str">
        <f t="shared" si="380"/>
        <v/>
      </c>
      <c r="AD81" s="56" t="str">
        <f t="shared" si="381"/>
        <v/>
      </c>
      <c r="AE81" s="56" t="str">
        <f t="shared" si="382"/>
        <v/>
      </c>
      <c r="AF81" s="56" t="str">
        <f t="shared" si="383"/>
        <v/>
      </c>
      <c r="AG81" s="56" t="str">
        <f t="shared" si="384"/>
        <v/>
      </c>
      <c r="AH81" s="62" t="str">
        <f t="shared" si="385"/>
        <v/>
      </c>
      <c r="AI81" s="58" t="str">
        <f t="shared" si="386"/>
        <v/>
      </c>
      <c r="AJ81" s="58" t="str">
        <f t="shared" si="386"/>
        <v/>
      </c>
      <c r="AK81" s="58" t="str">
        <f t="shared" si="386"/>
        <v/>
      </c>
      <c r="AL81" s="58" t="str">
        <f t="shared" si="386"/>
        <v/>
      </c>
      <c r="AM81" s="58" t="str">
        <f t="shared" si="386"/>
        <v/>
      </c>
      <c r="AN81" s="58" t="str">
        <f t="shared" si="386"/>
        <v/>
      </c>
      <c r="AO81" s="58" t="str">
        <f t="shared" si="386"/>
        <v/>
      </c>
      <c r="AP81" s="58" t="str">
        <f t="shared" si="386"/>
        <v/>
      </c>
      <c r="AQ81" s="58" t="str">
        <f t="shared" si="386"/>
        <v/>
      </c>
      <c r="AR81" s="58" t="str">
        <f t="shared" si="386"/>
        <v/>
      </c>
      <c r="AS81" s="58" t="str">
        <f t="shared" si="386"/>
        <v/>
      </c>
      <c r="AT81" s="63" t="str">
        <f t="shared" si="386"/>
        <v/>
      </c>
      <c r="AU81" s="35"/>
    </row>
    <row r="82" spans="1:47" ht="18" customHeight="1" x14ac:dyDescent="0.4">
      <c r="A82" s="12"/>
      <c r="B82" s="8"/>
      <c r="C82" s="9"/>
      <c r="D82" s="9"/>
      <c r="E82" s="10"/>
      <c r="F82" s="1" t="str">
        <f>IFERROR(DATE(C82,D82,E82),"")</f>
        <v/>
      </c>
      <c r="G82" s="129">
        <f t="shared" si="387"/>
        <v>0</v>
      </c>
      <c r="H82" s="130">
        <f t="shared" si="388"/>
        <v>0</v>
      </c>
      <c r="I82" s="129">
        <f t="shared" si="389"/>
        <v>0</v>
      </c>
      <c r="J82" s="130">
        <f t="shared" si="390"/>
        <v>0</v>
      </c>
      <c r="K82" s="129">
        <f t="shared" si="391"/>
        <v>0</v>
      </c>
      <c r="L82" s="130">
        <f t="shared" si="392"/>
        <v>0</v>
      </c>
      <c r="M82" s="129">
        <f t="shared" si="393"/>
        <v>0</v>
      </c>
      <c r="N82" s="130">
        <f t="shared" si="394"/>
        <v>0</v>
      </c>
      <c r="O82" s="129">
        <f t="shared" si="395"/>
        <v>0</v>
      </c>
      <c r="P82" s="130">
        <f t="shared" si="396"/>
        <v>0</v>
      </c>
      <c r="Q82" s="129">
        <f t="shared" si="397"/>
        <v>0</v>
      </c>
      <c r="R82" s="130">
        <f t="shared" si="398"/>
        <v>0</v>
      </c>
      <c r="S82" s="60" t="str">
        <f t="shared" ref="S82" si="399">IFERROR(DATE(YEAR($F82)+18+(TEXT($F82,"mm/dd")&gt;"04/01"),3,31),"")</f>
        <v/>
      </c>
      <c r="T82" s="54" t="str">
        <f>IF(S82=DATE($C$2+1,3,31),"〇","")</f>
        <v/>
      </c>
      <c r="U82" s="61" t="str">
        <f t="shared" ref="U82:U84" si="400">IFERROR(DATE(YEAR($F82)+22+(TEXT($F82,"mm/dd")&gt;"04/01"),3,31),"")</f>
        <v/>
      </c>
      <c r="V82" s="54" t="str">
        <f>IF(U82=DATE($C$2+1,3,31),"〇","")</f>
        <v/>
      </c>
      <c r="W82" s="56" t="str">
        <f t="shared" ref="W82:W84" si="401">IFERROR(DATEDIF($F82,G$3,"Y"),"")</f>
        <v/>
      </c>
      <c r="X82" s="56" t="str">
        <f t="shared" si="375"/>
        <v/>
      </c>
      <c r="Y82" s="56" t="str">
        <f t="shared" si="376"/>
        <v/>
      </c>
      <c r="Z82" s="56" t="str">
        <f t="shared" si="377"/>
        <v/>
      </c>
      <c r="AA82" s="56" t="str">
        <f t="shared" si="378"/>
        <v/>
      </c>
      <c r="AB82" s="56" t="str">
        <f t="shared" si="379"/>
        <v/>
      </c>
      <c r="AC82" s="56" t="str">
        <f t="shared" si="380"/>
        <v/>
      </c>
      <c r="AD82" s="56" t="str">
        <f t="shared" si="381"/>
        <v/>
      </c>
      <c r="AE82" s="56" t="str">
        <f t="shared" si="382"/>
        <v/>
      </c>
      <c r="AF82" s="56" t="str">
        <f t="shared" si="383"/>
        <v/>
      </c>
      <c r="AG82" s="56" t="str">
        <f t="shared" si="384"/>
        <v/>
      </c>
      <c r="AH82" s="62" t="str">
        <f t="shared" si="385"/>
        <v/>
      </c>
      <c r="AI82" s="58" t="str">
        <f t="shared" ref="AI82:AT82" si="402">IF(W82="","",COUNTIF($U82,"&gt;"&amp;$S$3)+COUNTIF(AI80:AI81,"&gt;0"))</f>
        <v/>
      </c>
      <c r="AJ82" s="58" t="str">
        <f t="shared" si="402"/>
        <v/>
      </c>
      <c r="AK82" s="58" t="str">
        <f t="shared" si="402"/>
        <v/>
      </c>
      <c r="AL82" s="58" t="str">
        <f t="shared" si="402"/>
        <v/>
      </c>
      <c r="AM82" s="58" t="str">
        <f t="shared" si="402"/>
        <v/>
      </c>
      <c r="AN82" s="58" t="str">
        <f t="shared" si="402"/>
        <v/>
      </c>
      <c r="AO82" s="58" t="str">
        <f t="shared" si="402"/>
        <v/>
      </c>
      <c r="AP82" s="58" t="str">
        <f t="shared" si="402"/>
        <v/>
      </c>
      <c r="AQ82" s="58" t="str">
        <f t="shared" si="402"/>
        <v/>
      </c>
      <c r="AR82" s="58" t="str">
        <f t="shared" si="402"/>
        <v/>
      </c>
      <c r="AS82" s="58" t="str">
        <f t="shared" si="402"/>
        <v/>
      </c>
      <c r="AT82" s="63" t="str">
        <f t="shared" si="402"/>
        <v/>
      </c>
      <c r="AU82" s="35"/>
    </row>
    <row r="83" spans="1:47" ht="18" customHeight="1" x14ac:dyDescent="0.4">
      <c r="A83" s="12"/>
      <c r="B83" s="8"/>
      <c r="C83" s="9"/>
      <c r="D83" s="9"/>
      <c r="E83" s="10"/>
      <c r="F83" s="1" t="str">
        <f>IFERROR(DATE(C83,D83,E83),"")</f>
        <v/>
      </c>
      <c r="G83" s="129">
        <f t="shared" si="387"/>
        <v>0</v>
      </c>
      <c r="H83" s="130">
        <f t="shared" si="388"/>
        <v>0</v>
      </c>
      <c r="I83" s="129">
        <f t="shared" si="389"/>
        <v>0</v>
      </c>
      <c r="J83" s="130">
        <f t="shared" si="390"/>
        <v>0</v>
      </c>
      <c r="K83" s="129">
        <f t="shared" si="391"/>
        <v>0</v>
      </c>
      <c r="L83" s="130">
        <f t="shared" si="392"/>
        <v>0</v>
      </c>
      <c r="M83" s="129">
        <f t="shared" si="393"/>
        <v>0</v>
      </c>
      <c r="N83" s="130">
        <f t="shared" si="394"/>
        <v>0</v>
      </c>
      <c r="O83" s="129">
        <f t="shared" si="395"/>
        <v>0</v>
      </c>
      <c r="P83" s="130">
        <f t="shared" si="396"/>
        <v>0</v>
      </c>
      <c r="Q83" s="129">
        <f t="shared" si="397"/>
        <v>0</v>
      </c>
      <c r="R83" s="130">
        <f t="shared" si="398"/>
        <v>0</v>
      </c>
      <c r="S83" s="60" t="str">
        <f>IFERROR(DATE(YEAR($F83)+18+(TEXT($F83,"mm/dd")&gt;"04/01"),3,31),"")</f>
        <v/>
      </c>
      <c r="T83" s="54" t="str">
        <f>IF(S83=DATE($C$2+1,3,31),"〇","")</f>
        <v/>
      </c>
      <c r="U83" s="61" t="str">
        <f t="shared" si="400"/>
        <v/>
      </c>
      <c r="V83" s="54" t="str">
        <f>IF(U83=DATE($C$2+1,3,31),"〇","")</f>
        <v/>
      </c>
      <c r="W83" s="56" t="str">
        <f t="shared" si="401"/>
        <v/>
      </c>
      <c r="X83" s="56" t="str">
        <f t="shared" si="375"/>
        <v/>
      </c>
      <c r="Y83" s="56" t="str">
        <f t="shared" si="376"/>
        <v/>
      </c>
      <c r="Z83" s="56" t="str">
        <f t="shared" si="377"/>
        <v/>
      </c>
      <c r="AA83" s="56" t="str">
        <f t="shared" si="378"/>
        <v/>
      </c>
      <c r="AB83" s="56" t="str">
        <f t="shared" si="379"/>
        <v/>
      </c>
      <c r="AC83" s="56" t="str">
        <f t="shared" si="380"/>
        <v/>
      </c>
      <c r="AD83" s="56" t="str">
        <f t="shared" si="381"/>
        <v/>
      </c>
      <c r="AE83" s="56" t="str">
        <f t="shared" si="382"/>
        <v/>
      </c>
      <c r="AF83" s="56" t="str">
        <f t="shared" si="383"/>
        <v/>
      </c>
      <c r="AG83" s="56" t="str">
        <f t="shared" si="384"/>
        <v/>
      </c>
      <c r="AH83" s="62" t="str">
        <f t="shared" si="385"/>
        <v/>
      </c>
      <c r="AI83" s="58" t="str">
        <f t="shared" ref="AI83:AT83" si="403">IF(W83="","",COUNTIF($U83,"&gt;"&amp;$S$3)+COUNTIF(AI80:AI82,"&gt;0"))</f>
        <v/>
      </c>
      <c r="AJ83" s="58" t="str">
        <f t="shared" si="403"/>
        <v/>
      </c>
      <c r="AK83" s="58" t="str">
        <f t="shared" si="403"/>
        <v/>
      </c>
      <c r="AL83" s="58" t="str">
        <f t="shared" si="403"/>
        <v/>
      </c>
      <c r="AM83" s="58" t="str">
        <f t="shared" si="403"/>
        <v/>
      </c>
      <c r="AN83" s="58" t="str">
        <f t="shared" si="403"/>
        <v/>
      </c>
      <c r="AO83" s="58" t="str">
        <f t="shared" si="403"/>
        <v/>
      </c>
      <c r="AP83" s="58" t="str">
        <f t="shared" si="403"/>
        <v/>
      </c>
      <c r="AQ83" s="58" t="str">
        <f t="shared" si="403"/>
        <v/>
      </c>
      <c r="AR83" s="58" t="str">
        <f t="shared" si="403"/>
        <v/>
      </c>
      <c r="AS83" s="58" t="str">
        <f t="shared" si="403"/>
        <v/>
      </c>
      <c r="AT83" s="63" t="str">
        <f t="shared" si="403"/>
        <v/>
      </c>
      <c r="AU83" s="35"/>
    </row>
    <row r="84" spans="1:47" ht="18" customHeight="1" x14ac:dyDescent="0.4">
      <c r="A84" s="13"/>
      <c r="B84" s="14"/>
      <c r="C84" s="15"/>
      <c r="D84" s="15"/>
      <c r="E84" s="16"/>
      <c r="F84" s="1" t="str">
        <f>IFERROR(DATE(C84,D84,E84),"")</f>
        <v/>
      </c>
      <c r="G84" s="129">
        <f t="shared" si="387"/>
        <v>0</v>
      </c>
      <c r="H84" s="130">
        <f t="shared" si="388"/>
        <v>0</v>
      </c>
      <c r="I84" s="129">
        <f t="shared" si="389"/>
        <v>0</v>
      </c>
      <c r="J84" s="130">
        <f t="shared" si="390"/>
        <v>0</v>
      </c>
      <c r="K84" s="129">
        <f t="shared" si="391"/>
        <v>0</v>
      </c>
      <c r="L84" s="130">
        <f t="shared" si="392"/>
        <v>0</v>
      </c>
      <c r="M84" s="129">
        <f t="shared" si="393"/>
        <v>0</v>
      </c>
      <c r="N84" s="130">
        <f t="shared" si="394"/>
        <v>0</v>
      </c>
      <c r="O84" s="129">
        <f t="shared" si="395"/>
        <v>0</v>
      </c>
      <c r="P84" s="130">
        <f t="shared" si="396"/>
        <v>0</v>
      </c>
      <c r="Q84" s="129">
        <f t="shared" si="397"/>
        <v>0</v>
      </c>
      <c r="R84" s="130">
        <f t="shared" si="398"/>
        <v>0</v>
      </c>
      <c r="S84" s="60" t="str">
        <f>IFERROR(DATE(YEAR($F84)+18+(TEXT($F84,"mm/dd")&gt;"04/01"),3,31),"")</f>
        <v/>
      </c>
      <c r="T84" s="54" t="str">
        <f>IF(S84=DATE($C$2+1,3,31),"〇","")</f>
        <v/>
      </c>
      <c r="U84" s="61" t="str">
        <f t="shared" si="400"/>
        <v/>
      </c>
      <c r="V84" s="54" t="str">
        <f>IF(U84=DATE($C$2+1,3,31),"〇","")</f>
        <v/>
      </c>
      <c r="W84" s="56" t="str">
        <f t="shared" si="401"/>
        <v/>
      </c>
      <c r="X84" s="56" t="str">
        <f t="shared" si="375"/>
        <v/>
      </c>
      <c r="Y84" s="56" t="str">
        <f t="shared" si="376"/>
        <v/>
      </c>
      <c r="Z84" s="56" t="str">
        <f t="shared" si="377"/>
        <v/>
      </c>
      <c r="AA84" s="56" t="str">
        <f t="shared" si="378"/>
        <v/>
      </c>
      <c r="AB84" s="56" t="str">
        <f t="shared" si="379"/>
        <v/>
      </c>
      <c r="AC84" s="56" t="str">
        <f t="shared" si="380"/>
        <v/>
      </c>
      <c r="AD84" s="56" t="str">
        <f t="shared" si="381"/>
        <v/>
      </c>
      <c r="AE84" s="56" t="str">
        <f t="shared" si="382"/>
        <v/>
      </c>
      <c r="AF84" s="56" t="str">
        <f t="shared" si="383"/>
        <v/>
      </c>
      <c r="AG84" s="56" t="str">
        <f t="shared" si="384"/>
        <v/>
      </c>
      <c r="AH84" s="64" t="str">
        <f t="shared" si="385"/>
        <v/>
      </c>
      <c r="AI84" s="58" t="str">
        <f t="shared" ref="AI84:AT84" si="404">IF(W84="","",COUNTIF($U84,"&gt;"&amp;$S$3)+COUNTIF(AI80:AI83,"&gt;0"))</f>
        <v/>
      </c>
      <c r="AJ84" s="58" t="str">
        <f t="shared" si="404"/>
        <v/>
      </c>
      <c r="AK84" s="58" t="str">
        <f t="shared" si="404"/>
        <v/>
      </c>
      <c r="AL84" s="58" t="str">
        <f t="shared" si="404"/>
        <v/>
      </c>
      <c r="AM84" s="58" t="str">
        <f t="shared" si="404"/>
        <v/>
      </c>
      <c r="AN84" s="58" t="str">
        <f t="shared" si="404"/>
        <v/>
      </c>
      <c r="AO84" s="58" t="str">
        <f t="shared" si="404"/>
        <v/>
      </c>
      <c r="AP84" s="58" t="str">
        <f t="shared" si="404"/>
        <v/>
      </c>
      <c r="AQ84" s="58" t="str">
        <f t="shared" si="404"/>
        <v/>
      </c>
      <c r="AR84" s="58" t="str">
        <f t="shared" si="404"/>
        <v/>
      </c>
      <c r="AS84" s="58" t="str">
        <f t="shared" si="404"/>
        <v/>
      </c>
      <c r="AT84" s="63" t="str">
        <f t="shared" si="404"/>
        <v/>
      </c>
      <c r="AU84" s="35"/>
    </row>
    <row r="85" spans="1:47" ht="18" customHeight="1" x14ac:dyDescent="0.4">
      <c r="A85" s="131"/>
      <c r="B85" s="141" t="s">
        <v>7</v>
      </c>
      <c r="C85" s="141"/>
      <c r="D85" s="141"/>
      <c r="E85" s="142"/>
      <c r="F85" s="2"/>
      <c r="G85" s="134">
        <f>SUM(G80:G84)</f>
        <v>0</v>
      </c>
      <c r="H85" s="135">
        <f t="shared" ref="H85" si="405">SUM(H80:H84)</f>
        <v>0</v>
      </c>
      <c r="I85" s="134">
        <f>SUM(I80:I84)</f>
        <v>0</v>
      </c>
      <c r="J85" s="135">
        <f t="shared" ref="J85" si="406">SUM(J80:J84)</f>
        <v>0</v>
      </c>
      <c r="K85" s="134">
        <f>SUM(K80:K84)</f>
        <v>0</v>
      </c>
      <c r="L85" s="135">
        <f t="shared" ref="L85" si="407">SUM(L80:L84)</f>
        <v>0</v>
      </c>
      <c r="M85" s="134">
        <f>SUM(M80:M84)</f>
        <v>0</v>
      </c>
      <c r="N85" s="135">
        <f t="shared" ref="N85" si="408">SUM(N80:N84)</f>
        <v>0</v>
      </c>
      <c r="O85" s="134">
        <f>SUM(O80:O84)</f>
        <v>0</v>
      </c>
      <c r="P85" s="135">
        <f t="shared" ref="P85" si="409">SUM(P80:P84)</f>
        <v>0</v>
      </c>
      <c r="Q85" s="134">
        <f>SUM(Q80:Q84)</f>
        <v>0</v>
      </c>
      <c r="R85" s="136">
        <f t="shared" ref="R85" si="410">SUM(R80:R84)</f>
        <v>0</v>
      </c>
      <c r="S85" s="65"/>
      <c r="T85" s="66"/>
      <c r="U85" s="67"/>
      <c r="V85" s="66"/>
      <c r="W85" s="68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9"/>
      <c r="AI85" s="68"/>
      <c r="AJ85" s="68"/>
      <c r="AK85" s="68"/>
      <c r="AL85" s="68"/>
      <c r="AM85" s="68"/>
      <c r="AN85" s="68"/>
      <c r="AO85" s="68"/>
      <c r="AP85" s="68"/>
      <c r="AQ85" s="68"/>
      <c r="AR85" s="68"/>
      <c r="AS85" s="68"/>
      <c r="AT85" s="69"/>
      <c r="AU85" s="35"/>
    </row>
    <row r="86" spans="1:47" ht="18" customHeight="1" thickBot="1" x14ac:dyDescent="0.45">
      <c r="A86" s="137"/>
      <c r="B86" s="143" t="s">
        <v>8</v>
      </c>
      <c r="C86" s="143"/>
      <c r="D86" s="143"/>
      <c r="E86" s="144"/>
      <c r="F86" s="3"/>
      <c r="G86" s="140"/>
      <c r="H86" s="77">
        <f>SUM(G85,H85)</f>
        <v>0</v>
      </c>
      <c r="I86" s="140"/>
      <c r="J86" s="77">
        <f>SUM(I85,J85)</f>
        <v>0</v>
      </c>
      <c r="K86" s="140"/>
      <c r="L86" s="77">
        <f>SUM(K85,L85)</f>
        <v>0</v>
      </c>
      <c r="M86" s="140"/>
      <c r="N86" s="77">
        <f>SUM(M85,N85)</f>
        <v>0</v>
      </c>
      <c r="O86" s="140"/>
      <c r="P86" s="77">
        <f>SUM(O85,P85)</f>
        <v>0</v>
      </c>
      <c r="Q86" s="140"/>
      <c r="R86" s="78">
        <f>SUM(Q85,R85)</f>
        <v>0</v>
      </c>
      <c r="S86" s="70"/>
      <c r="T86" s="71"/>
      <c r="U86" s="72"/>
      <c r="V86" s="71"/>
      <c r="W86" s="73"/>
      <c r="X86" s="73"/>
      <c r="Y86" s="73"/>
      <c r="Z86" s="73"/>
      <c r="AA86" s="73"/>
      <c r="AB86" s="73"/>
      <c r="AC86" s="73"/>
      <c r="AD86" s="73"/>
      <c r="AE86" s="73"/>
      <c r="AF86" s="73"/>
      <c r="AG86" s="73"/>
      <c r="AH86" s="74"/>
      <c r="AI86" s="75"/>
      <c r="AJ86" s="75"/>
      <c r="AK86" s="75"/>
      <c r="AL86" s="75"/>
      <c r="AM86" s="75"/>
      <c r="AN86" s="75"/>
      <c r="AO86" s="75"/>
      <c r="AP86" s="75"/>
      <c r="AQ86" s="75"/>
      <c r="AR86" s="75"/>
      <c r="AS86" s="75"/>
      <c r="AT86" s="76"/>
      <c r="AU86" s="35"/>
    </row>
    <row r="87" spans="1:47" ht="18" customHeight="1" thickTop="1" x14ac:dyDescent="0.4">
      <c r="A87" s="7"/>
      <c r="B87" s="8"/>
      <c r="C87" s="9"/>
      <c r="D87" s="9"/>
      <c r="E87" s="10"/>
      <c r="F87" s="1" t="str">
        <f>IFERROR(DATE(C87,D87,E87),"")</f>
        <v/>
      </c>
      <c r="G87" s="129">
        <f>IFERROR(
    IF(W87&gt;18, 0,
        IF(AND(W87=18, $T87=""), 0,
            IF(AND(W87=17, $T87=""), 0,
                IF(AI87&gt;2, 30000,
                    IF(W87&lt;3, 15000, 10000)
                )
            )
        )
    ),
"")</f>
        <v>0</v>
      </c>
      <c r="H87" s="130">
        <f t="shared" ref="H87:R87" si="411">IFERROR(
    IF(X87&gt;18, 0,
        IF(AND(X87=18, $T87=""), 0,
            IF(AJ87&gt;2, 30000,
                IF(X87&lt;3, 15000, 10000)
            )
        )
    ),
"")</f>
        <v>0</v>
      </c>
      <c r="I87" s="129">
        <f t="shared" si="411"/>
        <v>0</v>
      </c>
      <c r="J87" s="130">
        <f t="shared" si="411"/>
        <v>0</v>
      </c>
      <c r="K87" s="129">
        <f t="shared" si="411"/>
        <v>0</v>
      </c>
      <c r="L87" s="130">
        <f t="shared" si="411"/>
        <v>0</v>
      </c>
      <c r="M87" s="129">
        <f t="shared" si="411"/>
        <v>0</v>
      </c>
      <c r="N87" s="130">
        <f t="shared" si="411"/>
        <v>0</v>
      </c>
      <c r="O87" s="129">
        <f t="shared" si="411"/>
        <v>0</v>
      </c>
      <c r="P87" s="130">
        <f t="shared" si="411"/>
        <v>0</v>
      </c>
      <c r="Q87" s="129">
        <f t="shared" si="411"/>
        <v>0</v>
      </c>
      <c r="R87" s="130">
        <f t="shared" si="411"/>
        <v>0</v>
      </c>
      <c r="S87" s="53" t="str">
        <f>IFERROR(DATE(YEAR($F87)+18+(TEXT($F87,"mm/dd")&gt;"04/01"),3,31),"")</f>
        <v/>
      </c>
      <c r="T87" s="54" t="str">
        <f>IF(S87=DATE($C$2+1,3,31),"〇","")</f>
        <v/>
      </c>
      <c r="U87" s="55" t="str">
        <f>IFERROR(DATE(YEAR($F87)+22+(TEXT($F87,"mm/dd")&gt;"04/01"),3,31),"")</f>
        <v/>
      </c>
      <c r="V87" s="54" t="str">
        <f>IF(U87=DATE($C$2+1,3,31),"〇","")</f>
        <v/>
      </c>
      <c r="W87" s="56" t="str">
        <f>IFERROR(DATEDIF($F87,G$3,"Y"),"")</f>
        <v/>
      </c>
      <c r="X87" s="56" t="str">
        <f t="shared" ref="X87:X91" si="412">IFERROR(DATEDIF($F87,H$3,"Y"),"")</f>
        <v/>
      </c>
      <c r="Y87" s="56" t="str">
        <f t="shared" ref="Y87:Y91" si="413">IFERROR(DATEDIF($F87,I$3,"Y"),"")</f>
        <v/>
      </c>
      <c r="Z87" s="56" t="str">
        <f t="shared" ref="Z87:Z91" si="414">IFERROR(DATEDIF($F87,J$3,"Y"),"")</f>
        <v/>
      </c>
      <c r="AA87" s="56" t="str">
        <f t="shared" ref="AA87:AA91" si="415">IFERROR(DATEDIF($F87,K$3,"Y"),"")</f>
        <v/>
      </c>
      <c r="AB87" s="56" t="str">
        <f t="shared" ref="AB87:AB91" si="416">IFERROR(DATEDIF($F87,L$3,"Y"),"")</f>
        <v/>
      </c>
      <c r="AC87" s="56" t="str">
        <f t="shared" ref="AC87:AC91" si="417">IFERROR(DATEDIF($F87,M$3,"Y"),"")</f>
        <v/>
      </c>
      <c r="AD87" s="56" t="str">
        <f t="shared" ref="AD87:AD91" si="418">IFERROR(DATEDIF($F87,N$3,"Y"),"")</f>
        <v/>
      </c>
      <c r="AE87" s="56" t="str">
        <f t="shared" ref="AE87:AE91" si="419">IFERROR(DATEDIF($F87,O$3,"Y"),"")</f>
        <v/>
      </c>
      <c r="AF87" s="56" t="str">
        <f t="shared" ref="AF87:AF91" si="420">IFERROR(DATEDIF($F87,P$3,"Y"),"")</f>
        <v/>
      </c>
      <c r="AG87" s="56" t="str">
        <f t="shared" ref="AG87:AG91" si="421">IFERROR(DATEDIF($F87,Q$3,"Y"),"")</f>
        <v/>
      </c>
      <c r="AH87" s="57" t="str">
        <f t="shared" ref="AH87:AH91" si="422">IFERROR(IF(AND(MONTH(F87)=2,DAY(F87)=29),DATEDIF($F87,R$3+1,"Y"),DATEDIF($F87,R$3,"Y")),"")</f>
        <v/>
      </c>
      <c r="AI87" s="58" t="str">
        <f t="shared" ref="AI87:AT88" si="423">IF(W87="","",COUNTIF($U87,"&gt;"&amp;$S$3)+COUNTIF(AI86,"&gt;0"))</f>
        <v/>
      </c>
      <c r="AJ87" s="58" t="str">
        <f t="shared" si="423"/>
        <v/>
      </c>
      <c r="AK87" s="58" t="str">
        <f t="shared" si="423"/>
        <v/>
      </c>
      <c r="AL87" s="58" t="str">
        <f t="shared" si="423"/>
        <v/>
      </c>
      <c r="AM87" s="58" t="str">
        <f t="shared" si="423"/>
        <v/>
      </c>
      <c r="AN87" s="58" t="str">
        <f t="shared" si="423"/>
        <v/>
      </c>
      <c r="AO87" s="58" t="str">
        <f t="shared" si="423"/>
        <v/>
      </c>
      <c r="AP87" s="58" t="str">
        <f t="shared" si="423"/>
        <v/>
      </c>
      <c r="AQ87" s="58" t="str">
        <f t="shared" si="423"/>
        <v/>
      </c>
      <c r="AR87" s="58" t="str">
        <f t="shared" si="423"/>
        <v/>
      </c>
      <c r="AS87" s="58" t="str">
        <f t="shared" si="423"/>
        <v/>
      </c>
      <c r="AT87" s="59" t="str">
        <f t="shared" si="423"/>
        <v/>
      </c>
      <c r="AU87" s="35"/>
    </row>
    <row r="88" spans="1:47" ht="18" customHeight="1" x14ac:dyDescent="0.4">
      <c r="A88" s="11"/>
      <c r="B88" s="8"/>
      <c r="C88" s="9"/>
      <c r="D88" s="9"/>
      <c r="E88" s="10"/>
      <c r="F88" s="1" t="str">
        <f>IFERROR(DATE(C88,D88,E88),"")</f>
        <v/>
      </c>
      <c r="G88" s="129">
        <f t="shared" ref="G88:G91" si="424">IFERROR(
    IF(W88&gt;18, 0,
        IF(AND(W88=18, $T88=""), 0,
            IF(AND(W88=17, $T88=""), 0,
                IF(AI88&gt;2, 30000,
                    IF(W88&lt;3, 15000, 10000)
                )
            )
        )
    ),
"")</f>
        <v>0</v>
      </c>
      <c r="H88" s="130">
        <f t="shared" ref="H88:H91" si="425">IFERROR(
    IF(X88&gt;18, 0,
        IF(AND(X88=18, $T88=""), 0,
            IF(AJ88&gt;2, 30000,
                IF(X88&lt;3, 15000, 10000)
            )
        )
    ),
"")</f>
        <v>0</v>
      </c>
      <c r="I88" s="129">
        <f t="shared" ref="I88:I91" si="426">IFERROR(
    IF(Y88&gt;18, 0,
        IF(AND(Y88=18, $T88=""), 0,
            IF(AK88&gt;2, 30000,
                IF(Y88&lt;3, 15000, 10000)
            )
        )
    ),
"")</f>
        <v>0</v>
      </c>
      <c r="J88" s="130">
        <f t="shared" ref="J88:J91" si="427">IFERROR(
    IF(Z88&gt;18, 0,
        IF(AND(Z88=18, $T88=""), 0,
            IF(AL88&gt;2, 30000,
                IF(Z88&lt;3, 15000, 10000)
            )
        )
    ),
"")</f>
        <v>0</v>
      </c>
      <c r="K88" s="129">
        <f t="shared" ref="K88:K91" si="428">IFERROR(
    IF(AA88&gt;18, 0,
        IF(AND(AA88=18, $T88=""), 0,
            IF(AM88&gt;2, 30000,
                IF(AA88&lt;3, 15000, 10000)
            )
        )
    ),
"")</f>
        <v>0</v>
      </c>
      <c r="L88" s="130">
        <f t="shared" ref="L88:L91" si="429">IFERROR(
    IF(AB88&gt;18, 0,
        IF(AND(AB88=18, $T88=""), 0,
            IF(AN88&gt;2, 30000,
                IF(AB88&lt;3, 15000, 10000)
            )
        )
    ),
"")</f>
        <v>0</v>
      </c>
      <c r="M88" s="129">
        <f t="shared" ref="M88:M91" si="430">IFERROR(
    IF(AC88&gt;18, 0,
        IF(AND(AC88=18, $T88=""), 0,
            IF(AO88&gt;2, 30000,
                IF(AC88&lt;3, 15000, 10000)
            )
        )
    ),
"")</f>
        <v>0</v>
      </c>
      <c r="N88" s="130">
        <f t="shared" ref="N88:N91" si="431">IFERROR(
    IF(AD88&gt;18, 0,
        IF(AND(AD88=18, $T88=""), 0,
            IF(AP88&gt;2, 30000,
                IF(AD88&lt;3, 15000, 10000)
            )
        )
    ),
"")</f>
        <v>0</v>
      </c>
      <c r="O88" s="129">
        <f t="shared" ref="O88:O91" si="432">IFERROR(
    IF(AE88&gt;18, 0,
        IF(AND(AE88=18, $T88=""), 0,
            IF(AQ88&gt;2, 30000,
                IF(AE88&lt;3, 15000, 10000)
            )
        )
    ),
"")</f>
        <v>0</v>
      </c>
      <c r="P88" s="130">
        <f t="shared" ref="P88:P91" si="433">IFERROR(
    IF(AF88&gt;18, 0,
        IF(AND(AF88=18, $T88=""), 0,
            IF(AR88&gt;2, 30000,
                IF(AF88&lt;3, 15000, 10000)
            )
        )
    ),
"")</f>
        <v>0</v>
      </c>
      <c r="Q88" s="129">
        <f t="shared" ref="Q88:Q91" si="434">IFERROR(
    IF(AG88&gt;18, 0,
        IF(AND(AG88=18, $T88=""), 0,
            IF(AS88&gt;2, 30000,
                IF(AG88&lt;3, 15000, 10000)
            )
        )
    ),
"")</f>
        <v>0</v>
      </c>
      <c r="R88" s="130">
        <f t="shared" ref="R88:R91" si="435">IFERROR(
    IF(AH88&gt;18, 0,
        IF(AND(AH88=18, $T88=""), 0,
            IF(AT88&gt;2, 30000,
                IF(AH88&lt;3, 15000, 10000)
            )
        )
    ),
"")</f>
        <v>0</v>
      </c>
      <c r="S88" s="60" t="str">
        <f>IFERROR(DATE(YEAR($F88)+18+(TEXT($F88,"mm/dd")&gt;"04/01"),3,31),"")</f>
        <v/>
      </c>
      <c r="T88" s="54" t="str">
        <f>IF(S88=DATE($C$2+1,3,31),"〇","")</f>
        <v/>
      </c>
      <c r="U88" s="61" t="str">
        <f>IFERROR(DATE(YEAR($F88)+22+(TEXT($F88,"mm/dd")&gt;"04/01"),3,31),"")</f>
        <v/>
      </c>
      <c r="V88" s="54" t="str">
        <f>IF(U88=DATE($C$2+1,3,31),"〇","")</f>
        <v/>
      </c>
      <c r="W88" s="56" t="str">
        <f>IFERROR(DATEDIF($F88,G$3,"Y"),"")</f>
        <v/>
      </c>
      <c r="X88" s="56" t="str">
        <f t="shared" si="412"/>
        <v/>
      </c>
      <c r="Y88" s="56" t="str">
        <f t="shared" si="413"/>
        <v/>
      </c>
      <c r="Z88" s="56" t="str">
        <f t="shared" si="414"/>
        <v/>
      </c>
      <c r="AA88" s="56" t="str">
        <f t="shared" si="415"/>
        <v/>
      </c>
      <c r="AB88" s="56" t="str">
        <f t="shared" si="416"/>
        <v/>
      </c>
      <c r="AC88" s="56" t="str">
        <f t="shared" si="417"/>
        <v/>
      </c>
      <c r="AD88" s="56" t="str">
        <f t="shared" si="418"/>
        <v/>
      </c>
      <c r="AE88" s="56" t="str">
        <f t="shared" si="419"/>
        <v/>
      </c>
      <c r="AF88" s="56" t="str">
        <f t="shared" si="420"/>
        <v/>
      </c>
      <c r="AG88" s="56" t="str">
        <f t="shared" si="421"/>
        <v/>
      </c>
      <c r="AH88" s="62" t="str">
        <f t="shared" si="422"/>
        <v/>
      </c>
      <c r="AI88" s="58" t="str">
        <f t="shared" si="423"/>
        <v/>
      </c>
      <c r="AJ88" s="58" t="str">
        <f t="shared" si="423"/>
        <v/>
      </c>
      <c r="AK88" s="58" t="str">
        <f t="shared" si="423"/>
        <v/>
      </c>
      <c r="AL88" s="58" t="str">
        <f t="shared" si="423"/>
        <v/>
      </c>
      <c r="AM88" s="58" t="str">
        <f t="shared" si="423"/>
        <v/>
      </c>
      <c r="AN88" s="58" t="str">
        <f t="shared" si="423"/>
        <v/>
      </c>
      <c r="AO88" s="58" t="str">
        <f t="shared" si="423"/>
        <v/>
      </c>
      <c r="AP88" s="58" t="str">
        <f t="shared" si="423"/>
        <v/>
      </c>
      <c r="AQ88" s="58" t="str">
        <f t="shared" si="423"/>
        <v/>
      </c>
      <c r="AR88" s="58" t="str">
        <f t="shared" si="423"/>
        <v/>
      </c>
      <c r="AS88" s="58" t="str">
        <f t="shared" si="423"/>
        <v/>
      </c>
      <c r="AT88" s="63" t="str">
        <f t="shared" si="423"/>
        <v/>
      </c>
      <c r="AU88" s="35"/>
    </row>
    <row r="89" spans="1:47" ht="18" customHeight="1" x14ac:dyDescent="0.4">
      <c r="A89" s="12"/>
      <c r="B89" s="8"/>
      <c r="C89" s="9"/>
      <c r="D89" s="9"/>
      <c r="E89" s="10"/>
      <c r="F89" s="1" t="str">
        <f>IFERROR(DATE(C89,D89,E89),"")</f>
        <v/>
      </c>
      <c r="G89" s="129">
        <f t="shared" si="424"/>
        <v>0</v>
      </c>
      <c r="H89" s="130">
        <f t="shared" si="425"/>
        <v>0</v>
      </c>
      <c r="I89" s="129">
        <f t="shared" si="426"/>
        <v>0</v>
      </c>
      <c r="J89" s="130">
        <f t="shared" si="427"/>
        <v>0</v>
      </c>
      <c r="K89" s="129">
        <f t="shared" si="428"/>
        <v>0</v>
      </c>
      <c r="L89" s="130">
        <f t="shared" si="429"/>
        <v>0</v>
      </c>
      <c r="M89" s="129">
        <f t="shared" si="430"/>
        <v>0</v>
      </c>
      <c r="N89" s="130">
        <f t="shared" si="431"/>
        <v>0</v>
      </c>
      <c r="O89" s="129">
        <f t="shared" si="432"/>
        <v>0</v>
      </c>
      <c r="P89" s="130">
        <f t="shared" si="433"/>
        <v>0</v>
      </c>
      <c r="Q89" s="129">
        <f t="shared" si="434"/>
        <v>0</v>
      </c>
      <c r="R89" s="130">
        <f t="shared" si="435"/>
        <v>0</v>
      </c>
      <c r="S89" s="60" t="str">
        <f t="shared" ref="S89" si="436">IFERROR(DATE(YEAR($F89)+18+(TEXT($F89,"mm/dd")&gt;"04/01"),3,31),"")</f>
        <v/>
      </c>
      <c r="T89" s="54" t="str">
        <f>IF(S89=DATE($C$2+1,3,31),"〇","")</f>
        <v/>
      </c>
      <c r="U89" s="61" t="str">
        <f t="shared" ref="U89:U91" si="437">IFERROR(DATE(YEAR($F89)+22+(TEXT($F89,"mm/dd")&gt;"04/01"),3,31),"")</f>
        <v/>
      </c>
      <c r="V89" s="54" t="str">
        <f>IF(U89=DATE($C$2+1,3,31),"〇","")</f>
        <v/>
      </c>
      <c r="W89" s="56" t="str">
        <f t="shared" ref="W89:W91" si="438">IFERROR(DATEDIF($F89,G$3,"Y"),"")</f>
        <v/>
      </c>
      <c r="X89" s="56" t="str">
        <f t="shared" si="412"/>
        <v/>
      </c>
      <c r="Y89" s="56" t="str">
        <f t="shared" si="413"/>
        <v/>
      </c>
      <c r="Z89" s="56" t="str">
        <f t="shared" si="414"/>
        <v/>
      </c>
      <c r="AA89" s="56" t="str">
        <f t="shared" si="415"/>
        <v/>
      </c>
      <c r="AB89" s="56" t="str">
        <f t="shared" si="416"/>
        <v/>
      </c>
      <c r="AC89" s="56" t="str">
        <f t="shared" si="417"/>
        <v/>
      </c>
      <c r="AD89" s="56" t="str">
        <f t="shared" si="418"/>
        <v/>
      </c>
      <c r="AE89" s="56" t="str">
        <f t="shared" si="419"/>
        <v/>
      </c>
      <c r="AF89" s="56" t="str">
        <f t="shared" si="420"/>
        <v/>
      </c>
      <c r="AG89" s="56" t="str">
        <f t="shared" si="421"/>
        <v/>
      </c>
      <c r="AH89" s="62" t="str">
        <f t="shared" si="422"/>
        <v/>
      </c>
      <c r="AI89" s="58" t="str">
        <f t="shared" ref="AI89:AT89" si="439">IF(W89="","",COUNTIF($U89,"&gt;"&amp;$S$3)+COUNTIF(AI87:AI88,"&gt;0"))</f>
        <v/>
      </c>
      <c r="AJ89" s="58" t="str">
        <f t="shared" si="439"/>
        <v/>
      </c>
      <c r="AK89" s="58" t="str">
        <f t="shared" si="439"/>
        <v/>
      </c>
      <c r="AL89" s="58" t="str">
        <f t="shared" si="439"/>
        <v/>
      </c>
      <c r="AM89" s="58" t="str">
        <f t="shared" si="439"/>
        <v/>
      </c>
      <c r="AN89" s="58" t="str">
        <f t="shared" si="439"/>
        <v/>
      </c>
      <c r="AO89" s="58" t="str">
        <f t="shared" si="439"/>
        <v/>
      </c>
      <c r="AP89" s="58" t="str">
        <f t="shared" si="439"/>
        <v/>
      </c>
      <c r="AQ89" s="58" t="str">
        <f t="shared" si="439"/>
        <v/>
      </c>
      <c r="AR89" s="58" t="str">
        <f t="shared" si="439"/>
        <v/>
      </c>
      <c r="AS89" s="58" t="str">
        <f t="shared" si="439"/>
        <v/>
      </c>
      <c r="AT89" s="63" t="str">
        <f t="shared" si="439"/>
        <v/>
      </c>
      <c r="AU89" s="35"/>
    </row>
    <row r="90" spans="1:47" ht="18" customHeight="1" x14ac:dyDescent="0.4">
      <c r="A90" s="12"/>
      <c r="B90" s="8"/>
      <c r="C90" s="9"/>
      <c r="D90" s="9"/>
      <c r="E90" s="10"/>
      <c r="F90" s="1" t="str">
        <f>IFERROR(DATE(C90,D90,E90),"")</f>
        <v/>
      </c>
      <c r="G90" s="129">
        <f t="shared" si="424"/>
        <v>0</v>
      </c>
      <c r="H90" s="130">
        <f t="shared" si="425"/>
        <v>0</v>
      </c>
      <c r="I90" s="129">
        <f t="shared" si="426"/>
        <v>0</v>
      </c>
      <c r="J90" s="130">
        <f t="shared" si="427"/>
        <v>0</v>
      </c>
      <c r="K90" s="129">
        <f t="shared" si="428"/>
        <v>0</v>
      </c>
      <c r="L90" s="130">
        <f t="shared" si="429"/>
        <v>0</v>
      </c>
      <c r="M90" s="129">
        <f t="shared" si="430"/>
        <v>0</v>
      </c>
      <c r="N90" s="130">
        <f t="shared" si="431"/>
        <v>0</v>
      </c>
      <c r="O90" s="129">
        <f t="shared" si="432"/>
        <v>0</v>
      </c>
      <c r="P90" s="130">
        <f t="shared" si="433"/>
        <v>0</v>
      </c>
      <c r="Q90" s="129">
        <f t="shared" si="434"/>
        <v>0</v>
      </c>
      <c r="R90" s="130">
        <f t="shared" si="435"/>
        <v>0</v>
      </c>
      <c r="S90" s="60" t="str">
        <f>IFERROR(DATE(YEAR($F90)+18+(TEXT($F90,"mm/dd")&gt;"04/01"),3,31),"")</f>
        <v/>
      </c>
      <c r="T90" s="54" t="str">
        <f>IF(S90=DATE($C$2+1,3,31),"〇","")</f>
        <v/>
      </c>
      <c r="U90" s="61" t="str">
        <f t="shared" si="437"/>
        <v/>
      </c>
      <c r="V90" s="54" t="str">
        <f>IF(U90=DATE($C$2+1,3,31),"〇","")</f>
        <v/>
      </c>
      <c r="W90" s="56" t="str">
        <f t="shared" si="438"/>
        <v/>
      </c>
      <c r="X90" s="56" t="str">
        <f t="shared" si="412"/>
        <v/>
      </c>
      <c r="Y90" s="56" t="str">
        <f t="shared" si="413"/>
        <v/>
      </c>
      <c r="Z90" s="56" t="str">
        <f t="shared" si="414"/>
        <v/>
      </c>
      <c r="AA90" s="56" t="str">
        <f t="shared" si="415"/>
        <v/>
      </c>
      <c r="AB90" s="56" t="str">
        <f t="shared" si="416"/>
        <v/>
      </c>
      <c r="AC90" s="56" t="str">
        <f t="shared" si="417"/>
        <v/>
      </c>
      <c r="AD90" s="56" t="str">
        <f t="shared" si="418"/>
        <v/>
      </c>
      <c r="AE90" s="56" t="str">
        <f t="shared" si="419"/>
        <v/>
      </c>
      <c r="AF90" s="56" t="str">
        <f t="shared" si="420"/>
        <v/>
      </c>
      <c r="AG90" s="56" t="str">
        <f t="shared" si="421"/>
        <v/>
      </c>
      <c r="AH90" s="62" t="str">
        <f t="shared" si="422"/>
        <v/>
      </c>
      <c r="AI90" s="58" t="str">
        <f t="shared" ref="AI90:AT90" si="440">IF(W90="","",COUNTIF($U90,"&gt;"&amp;$S$3)+COUNTIF(AI87:AI89,"&gt;0"))</f>
        <v/>
      </c>
      <c r="AJ90" s="58" t="str">
        <f t="shared" si="440"/>
        <v/>
      </c>
      <c r="AK90" s="58" t="str">
        <f t="shared" si="440"/>
        <v/>
      </c>
      <c r="AL90" s="58" t="str">
        <f t="shared" si="440"/>
        <v/>
      </c>
      <c r="AM90" s="58" t="str">
        <f t="shared" si="440"/>
        <v/>
      </c>
      <c r="AN90" s="58" t="str">
        <f t="shared" si="440"/>
        <v/>
      </c>
      <c r="AO90" s="58" t="str">
        <f t="shared" si="440"/>
        <v/>
      </c>
      <c r="AP90" s="58" t="str">
        <f t="shared" si="440"/>
        <v/>
      </c>
      <c r="AQ90" s="58" t="str">
        <f t="shared" si="440"/>
        <v/>
      </c>
      <c r="AR90" s="58" t="str">
        <f t="shared" si="440"/>
        <v/>
      </c>
      <c r="AS90" s="58" t="str">
        <f t="shared" si="440"/>
        <v/>
      </c>
      <c r="AT90" s="63" t="str">
        <f t="shared" si="440"/>
        <v/>
      </c>
      <c r="AU90" s="35"/>
    </row>
    <row r="91" spans="1:47" ht="18" customHeight="1" x14ac:dyDescent="0.4">
      <c r="A91" s="13"/>
      <c r="B91" s="14"/>
      <c r="C91" s="15"/>
      <c r="D91" s="15"/>
      <c r="E91" s="16"/>
      <c r="F91" s="1" t="str">
        <f>IFERROR(DATE(C91,D91,E91),"")</f>
        <v/>
      </c>
      <c r="G91" s="129">
        <f t="shared" si="424"/>
        <v>0</v>
      </c>
      <c r="H91" s="130">
        <f t="shared" si="425"/>
        <v>0</v>
      </c>
      <c r="I91" s="129">
        <f t="shared" si="426"/>
        <v>0</v>
      </c>
      <c r="J91" s="130">
        <f t="shared" si="427"/>
        <v>0</v>
      </c>
      <c r="K91" s="129">
        <f t="shared" si="428"/>
        <v>0</v>
      </c>
      <c r="L91" s="130">
        <f t="shared" si="429"/>
        <v>0</v>
      </c>
      <c r="M91" s="129">
        <f t="shared" si="430"/>
        <v>0</v>
      </c>
      <c r="N91" s="130">
        <f t="shared" si="431"/>
        <v>0</v>
      </c>
      <c r="O91" s="129">
        <f t="shared" si="432"/>
        <v>0</v>
      </c>
      <c r="P91" s="130">
        <f t="shared" si="433"/>
        <v>0</v>
      </c>
      <c r="Q91" s="129">
        <f t="shared" si="434"/>
        <v>0</v>
      </c>
      <c r="R91" s="130">
        <f t="shared" si="435"/>
        <v>0</v>
      </c>
      <c r="S91" s="60" t="str">
        <f>IFERROR(DATE(YEAR($F91)+18+(TEXT($F91,"mm/dd")&gt;"04/01"),3,31),"")</f>
        <v/>
      </c>
      <c r="T91" s="54" t="str">
        <f>IF(S91=DATE($C$2+1,3,31),"〇","")</f>
        <v/>
      </c>
      <c r="U91" s="61" t="str">
        <f t="shared" si="437"/>
        <v/>
      </c>
      <c r="V91" s="54" t="str">
        <f>IF(U91=DATE($C$2+1,3,31),"〇","")</f>
        <v/>
      </c>
      <c r="W91" s="56" t="str">
        <f t="shared" si="438"/>
        <v/>
      </c>
      <c r="X91" s="56" t="str">
        <f t="shared" si="412"/>
        <v/>
      </c>
      <c r="Y91" s="56" t="str">
        <f t="shared" si="413"/>
        <v/>
      </c>
      <c r="Z91" s="56" t="str">
        <f t="shared" si="414"/>
        <v/>
      </c>
      <c r="AA91" s="56" t="str">
        <f t="shared" si="415"/>
        <v/>
      </c>
      <c r="AB91" s="56" t="str">
        <f t="shared" si="416"/>
        <v/>
      </c>
      <c r="AC91" s="56" t="str">
        <f t="shared" si="417"/>
        <v/>
      </c>
      <c r="AD91" s="56" t="str">
        <f t="shared" si="418"/>
        <v/>
      </c>
      <c r="AE91" s="56" t="str">
        <f t="shared" si="419"/>
        <v/>
      </c>
      <c r="AF91" s="56" t="str">
        <f t="shared" si="420"/>
        <v/>
      </c>
      <c r="AG91" s="56" t="str">
        <f t="shared" si="421"/>
        <v/>
      </c>
      <c r="AH91" s="64" t="str">
        <f t="shared" si="422"/>
        <v/>
      </c>
      <c r="AI91" s="58" t="str">
        <f t="shared" ref="AI91:AT91" si="441">IF(W91="","",COUNTIF($U91,"&gt;"&amp;$S$3)+COUNTIF(AI87:AI90,"&gt;0"))</f>
        <v/>
      </c>
      <c r="AJ91" s="58" t="str">
        <f t="shared" si="441"/>
        <v/>
      </c>
      <c r="AK91" s="58" t="str">
        <f t="shared" si="441"/>
        <v/>
      </c>
      <c r="AL91" s="58" t="str">
        <f t="shared" si="441"/>
        <v/>
      </c>
      <c r="AM91" s="58" t="str">
        <f t="shared" si="441"/>
        <v/>
      </c>
      <c r="AN91" s="58" t="str">
        <f t="shared" si="441"/>
        <v/>
      </c>
      <c r="AO91" s="58" t="str">
        <f t="shared" si="441"/>
        <v/>
      </c>
      <c r="AP91" s="58" t="str">
        <f t="shared" si="441"/>
        <v/>
      </c>
      <c r="AQ91" s="58" t="str">
        <f t="shared" si="441"/>
        <v/>
      </c>
      <c r="AR91" s="58" t="str">
        <f t="shared" si="441"/>
        <v/>
      </c>
      <c r="AS91" s="58" t="str">
        <f t="shared" si="441"/>
        <v/>
      </c>
      <c r="AT91" s="63" t="str">
        <f t="shared" si="441"/>
        <v/>
      </c>
      <c r="AU91" s="35"/>
    </row>
    <row r="92" spans="1:47" ht="18" customHeight="1" x14ac:dyDescent="0.4">
      <c r="A92" s="131"/>
      <c r="B92" s="141" t="s">
        <v>7</v>
      </c>
      <c r="C92" s="141"/>
      <c r="D92" s="141"/>
      <c r="E92" s="142"/>
      <c r="F92" s="2"/>
      <c r="G92" s="134">
        <f>SUM(G87:G91)</f>
        <v>0</v>
      </c>
      <c r="H92" s="135">
        <f t="shared" ref="H92" si="442">SUM(H87:H91)</f>
        <v>0</v>
      </c>
      <c r="I92" s="134">
        <f>SUM(I87:I91)</f>
        <v>0</v>
      </c>
      <c r="J92" s="135">
        <f t="shared" ref="J92" si="443">SUM(J87:J91)</f>
        <v>0</v>
      </c>
      <c r="K92" s="134">
        <f>SUM(K87:K91)</f>
        <v>0</v>
      </c>
      <c r="L92" s="135">
        <f t="shared" ref="L92" si="444">SUM(L87:L91)</f>
        <v>0</v>
      </c>
      <c r="M92" s="134">
        <f>SUM(M87:M91)</f>
        <v>0</v>
      </c>
      <c r="N92" s="135">
        <f t="shared" ref="N92" si="445">SUM(N87:N91)</f>
        <v>0</v>
      </c>
      <c r="O92" s="134">
        <f>SUM(O87:O91)</f>
        <v>0</v>
      </c>
      <c r="P92" s="135">
        <f t="shared" ref="P92" si="446">SUM(P87:P91)</f>
        <v>0</v>
      </c>
      <c r="Q92" s="134">
        <f>SUM(Q87:Q91)</f>
        <v>0</v>
      </c>
      <c r="R92" s="136">
        <f t="shared" ref="R92" si="447">SUM(R87:R91)</f>
        <v>0</v>
      </c>
      <c r="S92" s="65"/>
      <c r="T92" s="66"/>
      <c r="U92" s="67"/>
      <c r="V92" s="66"/>
      <c r="W92" s="68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9"/>
      <c r="AI92" s="68"/>
      <c r="AJ92" s="68"/>
      <c r="AK92" s="68"/>
      <c r="AL92" s="68"/>
      <c r="AM92" s="68"/>
      <c r="AN92" s="68"/>
      <c r="AO92" s="68"/>
      <c r="AP92" s="68"/>
      <c r="AQ92" s="68"/>
      <c r="AR92" s="68"/>
      <c r="AS92" s="68"/>
      <c r="AT92" s="69"/>
      <c r="AU92" s="35"/>
    </row>
    <row r="93" spans="1:47" ht="18" customHeight="1" thickBot="1" x14ac:dyDescent="0.45">
      <c r="A93" s="137"/>
      <c r="B93" s="143" t="s">
        <v>8</v>
      </c>
      <c r="C93" s="143"/>
      <c r="D93" s="143"/>
      <c r="E93" s="144"/>
      <c r="F93" s="3"/>
      <c r="G93" s="140"/>
      <c r="H93" s="77">
        <f>SUM(G92,H92)</f>
        <v>0</v>
      </c>
      <c r="I93" s="140"/>
      <c r="J93" s="77">
        <f>SUM(I92,J92)</f>
        <v>0</v>
      </c>
      <c r="K93" s="140"/>
      <c r="L93" s="77">
        <f>SUM(K92,L92)</f>
        <v>0</v>
      </c>
      <c r="M93" s="140"/>
      <c r="N93" s="77">
        <f>SUM(M92,N92)</f>
        <v>0</v>
      </c>
      <c r="O93" s="140"/>
      <c r="P93" s="77">
        <f>SUM(O92,P92)</f>
        <v>0</v>
      </c>
      <c r="Q93" s="140"/>
      <c r="R93" s="78">
        <f>SUM(Q92,R92)</f>
        <v>0</v>
      </c>
      <c r="S93" s="70"/>
      <c r="T93" s="71"/>
      <c r="U93" s="72"/>
      <c r="V93" s="71"/>
      <c r="W93" s="73"/>
      <c r="X93" s="73"/>
      <c r="Y93" s="73"/>
      <c r="Z93" s="73"/>
      <c r="AA93" s="73"/>
      <c r="AB93" s="73"/>
      <c r="AC93" s="73"/>
      <c r="AD93" s="73"/>
      <c r="AE93" s="73"/>
      <c r="AF93" s="73"/>
      <c r="AG93" s="73"/>
      <c r="AH93" s="74"/>
      <c r="AI93" s="75"/>
      <c r="AJ93" s="75"/>
      <c r="AK93" s="75"/>
      <c r="AL93" s="75"/>
      <c r="AM93" s="75"/>
      <c r="AN93" s="75"/>
      <c r="AO93" s="75"/>
      <c r="AP93" s="75"/>
      <c r="AQ93" s="75"/>
      <c r="AR93" s="75"/>
      <c r="AS93" s="75"/>
      <c r="AT93" s="76"/>
      <c r="AU93" s="35"/>
    </row>
    <row r="94" spans="1:47" ht="18" customHeight="1" thickTop="1" x14ac:dyDescent="0.4">
      <c r="A94" s="7"/>
      <c r="B94" s="8"/>
      <c r="C94" s="9"/>
      <c r="D94" s="9"/>
      <c r="E94" s="10"/>
      <c r="F94" s="4" t="str">
        <f>IFERROR(DATE(C94,D94,E94),"")</f>
        <v/>
      </c>
      <c r="G94" s="129">
        <f>IFERROR(
    IF(W94&gt;18, 0,
        IF(AND(W94=18, $T94=""), 0,
            IF(AND(W94=17, $T94=""), 0,
                IF(AI94&gt;2, 30000,
                    IF(W94&lt;3, 15000, 10000)
                )
            )
        )
    ),
"")</f>
        <v>0</v>
      </c>
      <c r="H94" s="130">
        <f t="shared" ref="H94:R94" si="448">IFERROR(
    IF(X94&gt;18, 0,
        IF(AND(X94=18, $T94=""), 0,
            IF(AJ94&gt;2, 30000,
                IF(X94&lt;3, 15000, 10000)
            )
        )
    ),
"")</f>
        <v>0</v>
      </c>
      <c r="I94" s="129">
        <f t="shared" si="448"/>
        <v>0</v>
      </c>
      <c r="J94" s="130">
        <f t="shared" si="448"/>
        <v>0</v>
      </c>
      <c r="K94" s="129">
        <f t="shared" si="448"/>
        <v>0</v>
      </c>
      <c r="L94" s="130">
        <f t="shared" si="448"/>
        <v>0</v>
      </c>
      <c r="M94" s="129">
        <f t="shared" si="448"/>
        <v>0</v>
      </c>
      <c r="N94" s="130">
        <f t="shared" si="448"/>
        <v>0</v>
      </c>
      <c r="O94" s="129">
        <f t="shared" si="448"/>
        <v>0</v>
      </c>
      <c r="P94" s="130">
        <f t="shared" si="448"/>
        <v>0</v>
      </c>
      <c r="Q94" s="129">
        <f t="shared" si="448"/>
        <v>0</v>
      </c>
      <c r="R94" s="130">
        <f t="shared" si="448"/>
        <v>0</v>
      </c>
      <c r="S94" s="53" t="str">
        <f>IFERROR(DATE(YEAR($F94)+18+(TEXT($F94,"mm/dd")&gt;"04/01"),3,31),"")</f>
        <v/>
      </c>
      <c r="T94" s="54" t="str">
        <f>IF(S94=DATE($C$2+1,3,31),"〇","")</f>
        <v/>
      </c>
      <c r="U94" s="55" t="str">
        <f>IFERROR(DATE(YEAR($F94)+22+(TEXT($F94,"mm/dd")&gt;"04/01"),3,31),"")</f>
        <v/>
      </c>
      <c r="V94" s="54" t="str">
        <f>IF(U94=DATE($C$2+1,3,31),"〇","")</f>
        <v/>
      </c>
      <c r="W94" s="56" t="str">
        <f>IFERROR(DATEDIF($F94,G$3,"Y"),"")</f>
        <v/>
      </c>
      <c r="X94" s="56" t="str">
        <f t="shared" ref="X94:X98" si="449">IFERROR(DATEDIF($F94,H$3,"Y"),"")</f>
        <v/>
      </c>
      <c r="Y94" s="56" t="str">
        <f t="shared" ref="Y94:Y98" si="450">IFERROR(DATEDIF($F94,I$3,"Y"),"")</f>
        <v/>
      </c>
      <c r="Z94" s="56" t="str">
        <f t="shared" ref="Z94:Z98" si="451">IFERROR(DATEDIF($F94,J$3,"Y"),"")</f>
        <v/>
      </c>
      <c r="AA94" s="56" t="str">
        <f t="shared" ref="AA94:AA98" si="452">IFERROR(DATEDIF($F94,K$3,"Y"),"")</f>
        <v/>
      </c>
      <c r="AB94" s="56" t="str">
        <f t="shared" ref="AB94:AB98" si="453">IFERROR(DATEDIF($F94,L$3,"Y"),"")</f>
        <v/>
      </c>
      <c r="AC94" s="56" t="str">
        <f t="shared" ref="AC94:AC98" si="454">IFERROR(DATEDIF($F94,M$3,"Y"),"")</f>
        <v/>
      </c>
      <c r="AD94" s="56" t="str">
        <f t="shared" ref="AD94:AD98" si="455">IFERROR(DATEDIF($F94,N$3,"Y"),"")</f>
        <v/>
      </c>
      <c r="AE94" s="56" t="str">
        <f t="shared" ref="AE94:AE98" si="456">IFERROR(DATEDIF($F94,O$3,"Y"),"")</f>
        <v/>
      </c>
      <c r="AF94" s="56" t="str">
        <f t="shared" ref="AF94:AF98" si="457">IFERROR(DATEDIF($F94,P$3,"Y"),"")</f>
        <v/>
      </c>
      <c r="AG94" s="56" t="str">
        <f t="shared" ref="AG94:AG98" si="458">IFERROR(DATEDIF($F94,Q$3,"Y"),"")</f>
        <v/>
      </c>
      <c r="AH94" s="57" t="str">
        <f t="shared" ref="AH94:AH98" si="459">IFERROR(IF(AND(MONTH(F94)=2,DAY(F94)=29),DATEDIF($F94,R$3+1,"Y"),DATEDIF($F94,R$3,"Y")),"")</f>
        <v/>
      </c>
      <c r="AI94" s="58" t="str">
        <f t="shared" ref="AI94:AT95" si="460">IF(W94="","",COUNTIF($U94,"&gt;"&amp;$S$3)+COUNTIF(AI93,"&gt;0"))</f>
        <v/>
      </c>
      <c r="AJ94" s="58" t="str">
        <f t="shared" si="460"/>
        <v/>
      </c>
      <c r="AK94" s="58" t="str">
        <f t="shared" si="460"/>
        <v/>
      </c>
      <c r="AL94" s="58" t="str">
        <f t="shared" si="460"/>
        <v/>
      </c>
      <c r="AM94" s="58" t="str">
        <f t="shared" si="460"/>
        <v/>
      </c>
      <c r="AN94" s="58" t="str">
        <f t="shared" si="460"/>
        <v/>
      </c>
      <c r="AO94" s="58" t="str">
        <f t="shared" si="460"/>
        <v/>
      </c>
      <c r="AP94" s="58" t="str">
        <f t="shared" si="460"/>
        <v/>
      </c>
      <c r="AQ94" s="58" t="str">
        <f t="shared" si="460"/>
        <v/>
      </c>
      <c r="AR94" s="58" t="str">
        <f t="shared" si="460"/>
        <v/>
      </c>
      <c r="AS94" s="58" t="str">
        <f t="shared" si="460"/>
        <v/>
      </c>
      <c r="AT94" s="59" t="str">
        <f t="shared" si="460"/>
        <v/>
      </c>
      <c r="AU94" s="35"/>
    </row>
    <row r="95" spans="1:47" ht="18" customHeight="1" x14ac:dyDescent="0.4">
      <c r="A95" s="11"/>
      <c r="B95" s="8"/>
      <c r="C95" s="9"/>
      <c r="D95" s="9"/>
      <c r="E95" s="10"/>
      <c r="F95" s="4" t="str">
        <f>IFERROR(DATE(C95,D95,E95),"")</f>
        <v/>
      </c>
      <c r="G95" s="129">
        <f t="shared" ref="G95:G98" si="461">IFERROR(
    IF(W95&gt;18, 0,
        IF(AND(W95=18, $T95=""), 0,
            IF(AND(W95=17, $T95=""), 0,
                IF(AI95&gt;2, 30000,
                    IF(W95&lt;3, 15000, 10000)
                )
            )
        )
    ),
"")</f>
        <v>0</v>
      </c>
      <c r="H95" s="130">
        <f t="shared" ref="H95:H98" si="462">IFERROR(
    IF(X95&gt;18, 0,
        IF(AND(X95=18, $T95=""), 0,
            IF(AJ95&gt;2, 30000,
                IF(X95&lt;3, 15000, 10000)
            )
        )
    ),
"")</f>
        <v>0</v>
      </c>
      <c r="I95" s="129">
        <f t="shared" ref="I95:I98" si="463">IFERROR(
    IF(Y95&gt;18, 0,
        IF(AND(Y95=18, $T95=""), 0,
            IF(AK95&gt;2, 30000,
                IF(Y95&lt;3, 15000, 10000)
            )
        )
    ),
"")</f>
        <v>0</v>
      </c>
      <c r="J95" s="130">
        <f t="shared" ref="J95:J98" si="464">IFERROR(
    IF(Z95&gt;18, 0,
        IF(AND(Z95=18, $T95=""), 0,
            IF(AL95&gt;2, 30000,
                IF(Z95&lt;3, 15000, 10000)
            )
        )
    ),
"")</f>
        <v>0</v>
      </c>
      <c r="K95" s="129">
        <f t="shared" ref="K95:K98" si="465">IFERROR(
    IF(AA95&gt;18, 0,
        IF(AND(AA95=18, $T95=""), 0,
            IF(AM95&gt;2, 30000,
                IF(AA95&lt;3, 15000, 10000)
            )
        )
    ),
"")</f>
        <v>0</v>
      </c>
      <c r="L95" s="130">
        <f t="shared" ref="L95:L98" si="466">IFERROR(
    IF(AB95&gt;18, 0,
        IF(AND(AB95=18, $T95=""), 0,
            IF(AN95&gt;2, 30000,
                IF(AB95&lt;3, 15000, 10000)
            )
        )
    ),
"")</f>
        <v>0</v>
      </c>
      <c r="M95" s="129">
        <f t="shared" ref="M95:M98" si="467">IFERROR(
    IF(AC95&gt;18, 0,
        IF(AND(AC95=18, $T95=""), 0,
            IF(AO95&gt;2, 30000,
                IF(AC95&lt;3, 15000, 10000)
            )
        )
    ),
"")</f>
        <v>0</v>
      </c>
      <c r="N95" s="130">
        <f t="shared" ref="N95:N98" si="468">IFERROR(
    IF(AD95&gt;18, 0,
        IF(AND(AD95=18, $T95=""), 0,
            IF(AP95&gt;2, 30000,
                IF(AD95&lt;3, 15000, 10000)
            )
        )
    ),
"")</f>
        <v>0</v>
      </c>
      <c r="O95" s="129">
        <f t="shared" ref="O95:O98" si="469">IFERROR(
    IF(AE95&gt;18, 0,
        IF(AND(AE95=18, $T95=""), 0,
            IF(AQ95&gt;2, 30000,
                IF(AE95&lt;3, 15000, 10000)
            )
        )
    ),
"")</f>
        <v>0</v>
      </c>
      <c r="P95" s="130">
        <f t="shared" ref="P95:P98" si="470">IFERROR(
    IF(AF95&gt;18, 0,
        IF(AND(AF95=18, $T95=""), 0,
            IF(AR95&gt;2, 30000,
                IF(AF95&lt;3, 15000, 10000)
            )
        )
    ),
"")</f>
        <v>0</v>
      </c>
      <c r="Q95" s="129">
        <f t="shared" ref="Q95:Q98" si="471">IFERROR(
    IF(AG95&gt;18, 0,
        IF(AND(AG95=18, $T95=""), 0,
            IF(AS95&gt;2, 30000,
                IF(AG95&lt;3, 15000, 10000)
            )
        )
    ),
"")</f>
        <v>0</v>
      </c>
      <c r="R95" s="130">
        <f t="shared" ref="R95:R98" si="472">IFERROR(
    IF(AH95&gt;18, 0,
        IF(AND(AH95=18, $T95=""), 0,
            IF(AT95&gt;2, 30000,
                IF(AH95&lt;3, 15000, 10000)
            )
        )
    ),
"")</f>
        <v>0</v>
      </c>
      <c r="S95" s="60" t="str">
        <f>IFERROR(DATE(YEAR($F95)+18+(TEXT($F95,"mm/dd")&gt;"04/01"),3,31),"")</f>
        <v/>
      </c>
      <c r="T95" s="54" t="str">
        <f>IF(S95=DATE($C$2+1,3,31),"〇","")</f>
        <v/>
      </c>
      <c r="U95" s="61" t="str">
        <f>IFERROR(DATE(YEAR($F95)+22+(TEXT($F95,"mm/dd")&gt;"04/01"),3,31),"")</f>
        <v/>
      </c>
      <c r="V95" s="54" t="str">
        <f>IF(U95=DATE($C$2+1,3,31),"〇","")</f>
        <v/>
      </c>
      <c r="W95" s="56" t="str">
        <f>IFERROR(DATEDIF($F95,G$3,"Y"),"")</f>
        <v/>
      </c>
      <c r="X95" s="56" t="str">
        <f t="shared" si="449"/>
        <v/>
      </c>
      <c r="Y95" s="56" t="str">
        <f t="shared" si="450"/>
        <v/>
      </c>
      <c r="Z95" s="56" t="str">
        <f t="shared" si="451"/>
        <v/>
      </c>
      <c r="AA95" s="56" t="str">
        <f t="shared" si="452"/>
        <v/>
      </c>
      <c r="AB95" s="56" t="str">
        <f t="shared" si="453"/>
        <v/>
      </c>
      <c r="AC95" s="56" t="str">
        <f t="shared" si="454"/>
        <v/>
      </c>
      <c r="AD95" s="56" t="str">
        <f t="shared" si="455"/>
        <v/>
      </c>
      <c r="AE95" s="56" t="str">
        <f t="shared" si="456"/>
        <v/>
      </c>
      <c r="AF95" s="56" t="str">
        <f t="shared" si="457"/>
        <v/>
      </c>
      <c r="AG95" s="56" t="str">
        <f t="shared" si="458"/>
        <v/>
      </c>
      <c r="AH95" s="62" t="str">
        <f t="shared" si="459"/>
        <v/>
      </c>
      <c r="AI95" s="58" t="str">
        <f t="shared" si="460"/>
        <v/>
      </c>
      <c r="AJ95" s="58" t="str">
        <f t="shared" si="460"/>
        <v/>
      </c>
      <c r="AK95" s="58" t="str">
        <f t="shared" si="460"/>
        <v/>
      </c>
      <c r="AL95" s="58" t="str">
        <f t="shared" si="460"/>
        <v/>
      </c>
      <c r="AM95" s="58" t="str">
        <f t="shared" si="460"/>
        <v/>
      </c>
      <c r="AN95" s="58" t="str">
        <f t="shared" si="460"/>
        <v/>
      </c>
      <c r="AO95" s="58" t="str">
        <f t="shared" si="460"/>
        <v/>
      </c>
      <c r="AP95" s="58" t="str">
        <f t="shared" si="460"/>
        <v/>
      </c>
      <c r="AQ95" s="58" t="str">
        <f t="shared" si="460"/>
        <v/>
      </c>
      <c r="AR95" s="58" t="str">
        <f t="shared" si="460"/>
        <v/>
      </c>
      <c r="AS95" s="58" t="str">
        <f t="shared" si="460"/>
        <v/>
      </c>
      <c r="AT95" s="63" t="str">
        <f t="shared" si="460"/>
        <v/>
      </c>
      <c r="AU95" s="35"/>
    </row>
    <row r="96" spans="1:47" ht="18" customHeight="1" x14ac:dyDescent="0.4">
      <c r="A96" s="12"/>
      <c r="B96" s="8"/>
      <c r="C96" s="9"/>
      <c r="D96" s="9"/>
      <c r="E96" s="10"/>
      <c r="F96" s="4" t="str">
        <f>IFERROR(DATE(C96,D96,E96),"")</f>
        <v/>
      </c>
      <c r="G96" s="129">
        <f t="shared" si="461"/>
        <v>0</v>
      </c>
      <c r="H96" s="130">
        <f t="shared" si="462"/>
        <v>0</v>
      </c>
      <c r="I96" s="129">
        <f t="shared" si="463"/>
        <v>0</v>
      </c>
      <c r="J96" s="130">
        <f t="shared" si="464"/>
        <v>0</v>
      </c>
      <c r="K96" s="129">
        <f t="shared" si="465"/>
        <v>0</v>
      </c>
      <c r="L96" s="130">
        <f t="shared" si="466"/>
        <v>0</v>
      </c>
      <c r="M96" s="129">
        <f t="shared" si="467"/>
        <v>0</v>
      </c>
      <c r="N96" s="130">
        <f t="shared" si="468"/>
        <v>0</v>
      </c>
      <c r="O96" s="129">
        <f t="shared" si="469"/>
        <v>0</v>
      </c>
      <c r="P96" s="130">
        <f t="shared" si="470"/>
        <v>0</v>
      </c>
      <c r="Q96" s="129">
        <f t="shared" si="471"/>
        <v>0</v>
      </c>
      <c r="R96" s="130">
        <f t="shared" si="472"/>
        <v>0</v>
      </c>
      <c r="S96" s="60" t="str">
        <f t="shared" ref="S96" si="473">IFERROR(DATE(YEAR($F96)+18+(TEXT($F96,"mm/dd")&gt;"04/01"),3,31),"")</f>
        <v/>
      </c>
      <c r="T96" s="54" t="str">
        <f>IF(S96=DATE($C$2+1,3,31),"〇","")</f>
        <v/>
      </c>
      <c r="U96" s="61" t="str">
        <f t="shared" ref="U96:U98" si="474">IFERROR(DATE(YEAR($F96)+22+(TEXT($F96,"mm/dd")&gt;"04/01"),3,31),"")</f>
        <v/>
      </c>
      <c r="V96" s="54" t="str">
        <f>IF(U96=DATE($C$2+1,3,31),"〇","")</f>
        <v/>
      </c>
      <c r="W96" s="56" t="str">
        <f t="shared" ref="W96:W98" si="475">IFERROR(DATEDIF($F96,G$3,"Y"),"")</f>
        <v/>
      </c>
      <c r="X96" s="56" t="str">
        <f t="shared" si="449"/>
        <v/>
      </c>
      <c r="Y96" s="56" t="str">
        <f t="shared" si="450"/>
        <v/>
      </c>
      <c r="Z96" s="56" t="str">
        <f t="shared" si="451"/>
        <v/>
      </c>
      <c r="AA96" s="56" t="str">
        <f t="shared" si="452"/>
        <v/>
      </c>
      <c r="AB96" s="56" t="str">
        <f t="shared" si="453"/>
        <v/>
      </c>
      <c r="AC96" s="56" t="str">
        <f t="shared" si="454"/>
        <v/>
      </c>
      <c r="AD96" s="56" t="str">
        <f t="shared" si="455"/>
        <v/>
      </c>
      <c r="AE96" s="56" t="str">
        <f t="shared" si="456"/>
        <v/>
      </c>
      <c r="AF96" s="56" t="str">
        <f t="shared" si="457"/>
        <v/>
      </c>
      <c r="AG96" s="56" t="str">
        <f t="shared" si="458"/>
        <v/>
      </c>
      <c r="AH96" s="62" t="str">
        <f t="shared" si="459"/>
        <v/>
      </c>
      <c r="AI96" s="58" t="str">
        <f t="shared" ref="AI96:AT96" si="476">IF(W96="","",COUNTIF($U96,"&gt;"&amp;$S$3)+COUNTIF(AI94:AI95,"&gt;0"))</f>
        <v/>
      </c>
      <c r="AJ96" s="58" t="str">
        <f t="shared" si="476"/>
        <v/>
      </c>
      <c r="AK96" s="58" t="str">
        <f t="shared" si="476"/>
        <v/>
      </c>
      <c r="AL96" s="58" t="str">
        <f t="shared" si="476"/>
        <v/>
      </c>
      <c r="AM96" s="58" t="str">
        <f t="shared" si="476"/>
        <v/>
      </c>
      <c r="AN96" s="58" t="str">
        <f t="shared" si="476"/>
        <v/>
      </c>
      <c r="AO96" s="58" t="str">
        <f t="shared" si="476"/>
        <v/>
      </c>
      <c r="AP96" s="58" t="str">
        <f t="shared" si="476"/>
        <v/>
      </c>
      <c r="AQ96" s="58" t="str">
        <f t="shared" si="476"/>
        <v/>
      </c>
      <c r="AR96" s="58" t="str">
        <f t="shared" si="476"/>
        <v/>
      </c>
      <c r="AS96" s="58" t="str">
        <f t="shared" si="476"/>
        <v/>
      </c>
      <c r="AT96" s="63" t="str">
        <f t="shared" si="476"/>
        <v/>
      </c>
      <c r="AU96" s="35"/>
    </row>
    <row r="97" spans="1:47" ht="18" customHeight="1" x14ac:dyDescent="0.4">
      <c r="A97" s="12"/>
      <c r="B97" s="8"/>
      <c r="C97" s="9"/>
      <c r="D97" s="9"/>
      <c r="E97" s="10"/>
      <c r="F97" s="4" t="str">
        <f>IFERROR(DATE(C97,D97,E97),"")</f>
        <v/>
      </c>
      <c r="G97" s="129">
        <f t="shared" si="461"/>
        <v>0</v>
      </c>
      <c r="H97" s="130">
        <f t="shared" si="462"/>
        <v>0</v>
      </c>
      <c r="I97" s="129">
        <f t="shared" si="463"/>
        <v>0</v>
      </c>
      <c r="J97" s="130">
        <f t="shared" si="464"/>
        <v>0</v>
      </c>
      <c r="K97" s="129">
        <f t="shared" si="465"/>
        <v>0</v>
      </c>
      <c r="L97" s="130">
        <f t="shared" si="466"/>
        <v>0</v>
      </c>
      <c r="M97" s="129">
        <f t="shared" si="467"/>
        <v>0</v>
      </c>
      <c r="N97" s="130">
        <f t="shared" si="468"/>
        <v>0</v>
      </c>
      <c r="O97" s="129">
        <f t="shared" si="469"/>
        <v>0</v>
      </c>
      <c r="P97" s="130">
        <f t="shared" si="470"/>
        <v>0</v>
      </c>
      <c r="Q97" s="129">
        <f t="shared" si="471"/>
        <v>0</v>
      </c>
      <c r="R97" s="130">
        <f t="shared" si="472"/>
        <v>0</v>
      </c>
      <c r="S97" s="60" t="str">
        <f>IFERROR(DATE(YEAR($F97)+18+(TEXT($F97,"mm/dd")&gt;"04/01"),3,31),"")</f>
        <v/>
      </c>
      <c r="T97" s="54" t="str">
        <f>IF(S97=DATE($C$2+1,3,31),"〇","")</f>
        <v/>
      </c>
      <c r="U97" s="61" t="str">
        <f t="shared" si="474"/>
        <v/>
      </c>
      <c r="V97" s="54" t="str">
        <f>IF(U97=DATE($C$2+1,3,31),"〇","")</f>
        <v/>
      </c>
      <c r="W97" s="56" t="str">
        <f t="shared" si="475"/>
        <v/>
      </c>
      <c r="X97" s="56" t="str">
        <f t="shared" si="449"/>
        <v/>
      </c>
      <c r="Y97" s="56" t="str">
        <f t="shared" si="450"/>
        <v/>
      </c>
      <c r="Z97" s="56" t="str">
        <f t="shared" si="451"/>
        <v/>
      </c>
      <c r="AA97" s="56" t="str">
        <f t="shared" si="452"/>
        <v/>
      </c>
      <c r="AB97" s="56" t="str">
        <f t="shared" si="453"/>
        <v/>
      </c>
      <c r="AC97" s="56" t="str">
        <f t="shared" si="454"/>
        <v/>
      </c>
      <c r="AD97" s="56" t="str">
        <f t="shared" si="455"/>
        <v/>
      </c>
      <c r="AE97" s="56" t="str">
        <f t="shared" si="456"/>
        <v/>
      </c>
      <c r="AF97" s="56" t="str">
        <f t="shared" si="457"/>
        <v/>
      </c>
      <c r="AG97" s="56" t="str">
        <f t="shared" si="458"/>
        <v/>
      </c>
      <c r="AH97" s="62" t="str">
        <f t="shared" si="459"/>
        <v/>
      </c>
      <c r="AI97" s="58" t="str">
        <f t="shared" ref="AI97:AT97" si="477">IF(W97="","",COUNTIF($U97,"&gt;"&amp;$S$3)+COUNTIF(AI94:AI96,"&gt;0"))</f>
        <v/>
      </c>
      <c r="AJ97" s="58" t="str">
        <f t="shared" si="477"/>
        <v/>
      </c>
      <c r="AK97" s="58" t="str">
        <f t="shared" si="477"/>
        <v/>
      </c>
      <c r="AL97" s="58" t="str">
        <f t="shared" si="477"/>
        <v/>
      </c>
      <c r="AM97" s="58" t="str">
        <f t="shared" si="477"/>
        <v/>
      </c>
      <c r="AN97" s="58" t="str">
        <f t="shared" si="477"/>
        <v/>
      </c>
      <c r="AO97" s="58" t="str">
        <f t="shared" si="477"/>
        <v/>
      </c>
      <c r="AP97" s="58" t="str">
        <f t="shared" si="477"/>
        <v/>
      </c>
      <c r="AQ97" s="58" t="str">
        <f t="shared" si="477"/>
        <v/>
      </c>
      <c r="AR97" s="58" t="str">
        <f t="shared" si="477"/>
        <v/>
      </c>
      <c r="AS97" s="58" t="str">
        <f t="shared" si="477"/>
        <v/>
      </c>
      <c r="AT97" s="63" t="str">
        <f t="shared" si="477"/>
        <v/>
      </c>
      <c r="AU97" s="35"/>
    </row>
    <row r="98" spans="1:47" ht="18" customHeight="1" x14ac:dyDescent="0.4">
      <c r="A98" s="13"/>
      <c r="B98" s="14"/>
      <c r="C98" s="15"/>
      <c r="D98" s="15"/>
      <c r="E98" s="16"/>
      <c r="F98" s="4" t="str">
        <f>IFERROR(DATE(C98,D98,E98),"")</f>
        <v/>
      </c>
      <c r="G98" s="129">
        <f t="shared" si="461"/>
        <v>0</v>
      </c>
      <c r="H98" s="130">
        <f t="shared" si="462"/>
        <v>0</v>
      </c>
      <c r="I98" s="129">
        <f t="shared" si="463"/>
        <v>0</v>
      </c>
      <c r="J98" s="130">
        <f t="shared" si="464"/>
        <v>0</v>
      </c>
      <c r="K98" s="129">
        <f t="shared" si="465"/>
        <v>0</v>
      </c>
      <c r="L98" s="130">
        <f t="shared" si="466"/>
        <v>0</v>
      </c>
      <c r="M98" s="129">
        <f t="shared" si="467"/>
        <v>0</v>
      </c>
      <c r="N98" s="130">
        <f t="shared" si="468"/>
        <v>0</v>
      </c>
      <c r="O98" s="129">
        <f t="shared" si="469"/>
        <v>0</v>
      </c>
      <c r="P98" s="130">
        <f t="shared" si="470"/>
        <v>0</v>
      </c>
      <c r="Q98" s="129">
        <f t="shared" si="471"/>
        <v>0</v>
      </c>
      <c r="R98" s="130">
        <f t="shared" si="472"/>
        <v>0</v>
      </c>
      <c r="S98" s="60" t="str">
        <f>IFERROR(DATE(YEAR($F98)+18+(TEXT($F98,"mm/dd")&gt;"04/01"),3,31),"")</f>
        <v/>
      </c>
      <c r="T98" s="54" t="str">
        <f>IF(S98=DATE($C$2+1,3,31),"〇","")</f>
        <v/>
      </c>
      <c r="U98" s="61" t="str">
        <f t="shared" si="474"/>
        <v/>
      </c>
      <c r="V98" s="54" t="str">
        <f>IF(U98=DATE($C$2+1,3,31),"〇","")</f>
        <v/>
      </c>
      <c r="W98" s="56" t="str">
        <f t="shared" si="475"/>
        <v/>
      </c>
      <c r="X98" s="56" t="str">
        <f t="shared" si="449"/>
        <v/>
      </c>
      <c r="Y98" s="56" t="str">
        <f t="shared" si="450"/>
        <v/>
      </c>
      <c r="Z98" s="56" t="str">
        <f t="shared" si="451"/>
        <v/>
      </c>
      <c r="AA98" s="56" t="str">
        <f t="shared" si="452"/>
        <v/>
      </c>
      <c r="AB98" s="56" t="str">
        <f t="shared" si="453"/>
        <v/>
      </c>
      <c r="AC98" s="56" t="str">
        <f t="shared" si="454"/>
        <v/>
      </c>
      <c r="AD98" s="56" t="str">
        <f t="shared" si="455"/>
        <v/>
      </c>
      <c r="AE98" s="56" t="str">
        <f t="shared" si="456"/>
        <v/>
      </c>
      <c r="AF98" s="56" t="str">
        <f t="shared" si="457"/>
        <v/>
      </c>
      <c r="AG98" s="56" t="str">
        <f t="shared" si="458"/>
        <v/>
      </c>
      <c r="AH98" s="64" t="str">
        <f t="shared" si="459"/>
        <v/>
      </c>
      <c r="AI98" s="58" t="str">
        <f t="shared" ref="AI98:AT98" si="478">IF(W98="","",COUNTIF($U98,"&gt;"&amp;$S$3)+COUNTIF(AI94:AI97,"&gt;0"))</f>
        <v/>
      </c>
      <c r="AJ98" s="58" t="str">
        <f t="shared" si="478"/>
        <v/>
      </c>
      <c r="AK98" s="58" t="str">
        <f t="shared" si="478"/>
        <v/>
      </c>
      <c r="AL98" s="58" t="str">
        <f t="shared" si="478"/>
        <v/>
      </c>
      <c r="AM98" s="58" t="str">
        <f t="shared" si="478"/>
        <v/>
      </c>
      <c r="AN98" s="58" t="str">
        <f t="shared" si="478"/>
        <v/>
      </c>
      <c r="AO98" s="58" t="str">
        <f t="shared" si="478"/>
        <v/>
      </c>
      <c r="AP98" s="58" t="str">
        <f t="shared" si="478"/>
        <v/>
      </c>
      <c r="AQ98" s="58" t="str">
        <f t="shared" si="478"/>
        <v/>
      </c>
      <c r="AR98" s="58" t="str">
        <f t="shared" si="478"/>
        <v/>
      </c>
      <c r="AS98" s="58" t="str">
        <f t="shared" si="478"/>
        <v/>
      </c>
      <c r="AT98" s="63" t="str">
        <f t="shared" si="478"/>
        <v/>
      </c>
      <c r="AU98" s="35"/>
    </row>
    <row r="99" spans="1:47" ht="18" customHeight="1" x14ac:dyDescent="0.4">
      <c r="A99" s="131"/>
      <c r="B99" s="141" t="s">
        <v>7</v>
      </c>
      <c r="C99" s="141"/>
      <c r="D99" s="141"/>
      <c r="E99" s="142"/>
      <c r="F99" s="2"/>
      <c r="G99" s="134">
        <f>SUM(G94:G98)</f>
        <v>0</v>
      </c>
      <c r="H99" s="135">
        <f t="shared" ref="H99" si="479">SUM(H94:H98)</f>
        <v>0</v>
      </c>
      <c r="I99" s="134">
        <f>SUM(I94:I98)</f>
        <v>0</v>
      </c>
      <c r="J99" s="135">
        <f t="shared" ref="J99" si="480">SUM(J94:J98)</f>
        <v>0</v>
      </c>
      <c r="K99" s="134">
        <f>SUM(K94:K98)</f>
        <v>0</v>
      </c>
      <c r="L99" s="135">
        <f t="shared" ref="L99" si="481">SUM(L94:L98)</f>
        <v>0</v>
      </c>
      <c r="M99" s="134">
        <f>SUM(M94:M98)</f>
        <v>0</v>
      </c>
      <c r="N99" s="135">
        <f t="shared" ref="N99" si="482">SUM(N94:N98)</f>
        <v>0</v>
      </c>
      <c r="O99" s="134">
        <f>SUM(O94:O98)</f>
        <v>0</v>
      </c>
      <c r="P99" s="135">
        <f t="shared" ref="P99" si="483">SUM(P94:P98)</f>
        <v>0</v>
      </c>
      <c r="Q99" s="134">
        <f>SUM(Q94:Q98)</f>
        <v>0</v>
      </c>
      <c r="R99" s="136">
        <f t="shared" ref="R99" si="484">SUM(R94:R98)</f>
        <v>0</v>
      </c>
      <c r="S99" s="65"/>
      <c r="T99" s="66"/>
      <c r="U99" s="67"/>
      <c r="V99" s="66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9"/>
      <c r="AI99" s="68"/>
      <c r="AJ99" s="68"/>
      <c r="AK99" s="68"/>
      <c r="AL99" s="68"/>
      <c r="AM99" s="68"/>
      <c r="AN99" s="68"/>
      <c r="AO99" s="68"/>
      <c r="AP99" s="68"/>
      <c r="AQ99" s="68"/>
      <c r="AR99" s="68"/>
      <c r="AS99" s="68"/>
      <c r="AT99" s="69"/>
      <c r="AU99" s="35"/>
    </row>
    <row r="100" spans="1:47" ht="18" customHeight="1" thickBot="1" x14ac:dyDescent="0.45">
      <c r="A100" s="137"/>
      <c r="B100" s="143" t="s">
        <v>8</v>
      </c>
      <c r="C100" s="143"/>
      <c r="D100" s="143"/>
      <c r="E100" s="144"/>
      <c r="F100" s="3"/>
      <c r="G100" s="140"/>
      <c r="H100" s="77">
        <f>SUM(G99,H99)</f>
        <v>0</v>
      </c>
      <c r="I100" s="140"/>
      <c r="J100" s="77">
        <f>SUM(I99,J99)</f>
        <v>0</v>
      </c>
      <c r="K100" s="140"/>
      <c r="L100" s="77">
        <f>SUM(K99,L99)</f>
        <v>0</v>
      </c>
      <c r="M100" s="140"/>
      <c r="N100" s="77">
        <f>SUM(M99,N99)</f>
        <v>0</v>
      </c>
      <c r="O100" s="140"/>
      <c r="P100" s="77">
        <f>SUM(O99,P99)</f>
        <v>0</v>
      </c>
      <c r="Q100" s="140"/>
      <c r="R100" s="78">
        <f>SUM(Q99,R99)</f>
        <v>0</v>
      </c>
      <c r="S100" s="70"/>
      <c r="T100" s="71"/>
      <c r="U100" s="72"/>
      <c r="V100" s="71"/>
      <c r="W100" s="73"/>
      <c r="X100" s="73"/>
      <c r="Y100" s="73"/>
      <c r="Z100" s="73"/>
      <c r="AA100" s="73"/>
      <c r="AB100" s="73"/>
      <c r="AC100" s="73"/>
      <c r="AD100" s="73"/>
      <c r="AE100" s="73"/>
      <c r="AF100" s="73"/>
      <c r="AG100" s="73"/>
      <c r="AH100" s="74"/>
      <c r="AI100" s="75"/>
      <c r="AJ100" s="75"/>
      <c r="AK100" s="75"/>
      <c r="AL100" s="75"/>
      <c r="AM100" s="75"/>
      <c r="AN100" s="75"/>
      <c r="AO100" s="75"/>
      <c r="AP100" s="75"/>
      <c r="AQ100" s="75"/>
      <c r="AR100" s="75"/>
      <c r="AS100" s="75"/>
      <c r="AT100" s="76"/>
      <c r="AU100" s="35"/>
    </row>
    <row r="101" spans="1:47" ht="18" customHeight="1" thickTop="1" x14ac:dyDescent="0.4">
      <c r="A101" s="7"/>
      <c r="B101" s="8"/>
      <c r="C101" s="9"/>
      <c r="D101" s="9"/>
      <c r="E101" s="10"/>
      <c r="F101" s="4" t="str">
        <f>IFERROR(DATE(C101,D101,E101),"")</f>
        <v/>
      </c>
      <c r="G101" s="129">
        <f>IFERROR(
    IF(W101&gt;18, 0,
        IF(AND(W101=18, $T101=""), 0,
            IF(AND(W101=17, $T101=""), 0,
                IF(AI101&gt;2, 30000,
                    IF(W101&lt;3, 15000, 10000)
                )
            )
        )
    ),
"")</f>
        <v>0</v>
      </c>
      <c r="H101" s="130">
        <f t="shared" ref="H101:R101" si="485">IFERROR(
    IF(X101&gt;18, 0,
        IF(AND(X101=18, $T101=""), 0,
            IF(AJ101&gt;2, 30000,
                IF(X101&lt;3, 15000, 10000)
            )
        )
    ),
"")</f>
        <v>0</v>
      </c>
      <c r="I101" s="129">
        <f t="shared" si="485"/>
        <v>0</v>
      </c>
      <c r="J101" s="130">
        <f t="shared" si="485"/>
        <v>0</v>
      </c>
      <c r="K101" s="129">
        <f t="shared" si="485"/>
        <v>0</v>
      </c>
      <c r="L101" s="130">
        <f t="shared" si="485"/>
        <v>0</v>
      </c>
      <c r="M101" s="129">
        <f t="shared" si="485"/>
        <v>0</v>
      </c>
      <c r="N101" s="130">
        <f t="shared" si="485"/>
        <v>0</v>
      </c>
      <c r="O101" s="129">
        <f t="shared" si="485"/>
        <v>0</v>
      </c>
      <c r="P101" s="130">
        <f t="shared" si="485"/>
        <v>0</v>
      </c>
      <c r="Q101" s="129">
        <f t="shared" si="485"/>
        <v>0</v>
      </c>
      <c r="R101" s="130">
        <f t="shared" si="485"/>
        <v>0</v>
      </c>
      <c r="S101" s="53" t="str">
        <f>IFERROR(DATE(YEAR($F101)+18+(TEXT($F101,"mm/dd")&gt;"04/01"),3,31),"")</f>
        <v/>
      </c>
      <c r="T101" s="54" t="str">
        <f>IF(S101=DATE($C$2+1,3,31),"〇","")</f>
        <v/>
      </c>
      <c r="U101" s="55" t="str">
        <f>IFERROR(DATE(YEAR($F101)+22+(TEXT($F101,"mm/dd")&gt;"04/01"),3,31),"")</f>
        <v/>
      </c>
      <c r="V101" s="54" t="str">
        <f>IF(U101=DATE($C$2+1,3,31),"〇","")</f>
        <v/>
      </c>
      <c r="W101" s="56" t="str">
        <f>IFERROR(DATEDIF($F101,G$3,"Y"),"")</f>
        <v/>
      </c>
      <c r="X101" s="56" t="str">
        <f t="shared" ref="X101:X105" si="486">IFERROR(DATEDIF($F101,H$3,"Y"),"")</f>
        <v/>
      </c>
      <c r="Y101" s="56" t="str">
        <f t="shared" ref="Y101:Y105" si="487">IFERROR(DATEDIF($F101,I$3,"Y"),"")</f>
        <v/>
      </c>
      <c r="Z101" s="56" t="str">
        <f t="shared" ref="Z101:Z105" si="488">IFERROR(DATEDIF($F101,J$3,"Y"),"")</f>
        <v/>
      </c>
      <c r="AA101" s="56" t="str">
        <f t="shared" ref="AA101:AA105" si="489">IFERROR(DATEDIF($F101,K$3,"Y"),"")</f>
        <v/>
      </c>
      <c r="AB101" s="56" t="str">
        <f t="shared" ref="AB101:AB105" si="490">IFERROR(DATEDIF($F101,L$3,"Y"),"")</f>
        <v/>
      </c>
      <c r="AC101" s="56" t="str">
        <f t="shared" ref="AC101:AC105" si="491">IFERROR(DATEDIF($F101,M$3,"Y"),"")</f>
        <v/>
      </c>
      <c r="AD101" s="56" t="str">
        <f t="shared" ref="AD101:AD105" si="492">IFERROR(DATEDIF($F101,N$3,"Y"),"")</f>
        <v/>
      </c>
      <c r="AE101" s="56" t="str">
        <f t="shared" ref="AE101:AE105" si="493">IFERROR(DATEDIF($F101,O$3,"Y"),"")</f>
        <v/>
      </c>
      <c r="AF101" s="56" t="str">
        <f t="shared" ref="AF101:AF105" si="494">IFERROR(DATEDIF($F101,P$3,"Y"),"")</f>
        <v/>
      </c>
      <c r="AG101" s="56" t="str">
        <f t="shared" ref="AG101:AG105" si="495">IFERROR(DATEDIF($F101,Q$3,"Y"),"")</f>
        <v/>
      </c>
      <c r="AH101" s="57" t="str">
        <f t="shared" ref="AH101:AH105" si="496">IFERROR(IF(AND(MONTH(F101)=2,DAY(F101)=29),DATEDIF($F101,R$3+1,"Y"),DATEDIF($F101,R$3,"Y")),"")</f>
        <v/>
      </c>
      <c r="AI101" s="58" t="str">
        <f t="shared" ref="AI101:AT102" si="497">IF(W101="","",COUNTIF($U101,"&gt;"&amp;$S$3)+COUNTIF(AI100,"&gt;0"))</f>
        <v/>
      </c>
      <c r="AJ101" s="58" t="str">
        <f t="shared" si="497"/>
        <v/>
      </c>
      <c r="AK101" s="58" t="str">
        <f t="shared" si="497"/>
        <v/>
      </c>
      <c r="AL101" s="58" t="str">
        <f t="shared" si="497"/>
        <v/>
      </c>
      <c r="AM101" s="58" t="str">
        <f t="shared" si="497"/>
        <v/>
      </c>
      <c r="AN101" s="58" t="str">
        <f t="shared" si="497"/>
        <v/>
      </c>
      <c r="AO101" s="58" t="str">
        <f t="shared" si="497"/>
        <v/>
      </c>
      <c r="AP101" s="58" t="str">
        <f t="shared" si="497"/>
        <v/>
      </c>
      <c r="AQ101" s="58" t="str">
        <f t="shared" si="497"/>
        <v/>
      </c>
      <c r="AR101" s="58" t="str">
        <f t="shared" si="497"/>
        <v/>
      </c>
      <c r="AS101" s="58" t="str">
        <f t="shared" si="497"/>
        <v/>
      </c>
      <c r="AT101" s="59" t="str">
        <f t="shared" si="497"/>
        <v/>
      </c>
      <c r="AU101" s="35"/>
    </row>
    <row r="102" spans="1:47" ht="18" customHeight="1" x14ac:dyDescent="0.4">
      <c r="A102" s="11"/>
      <c r="B102" s="8"/>
      <c r="C102" s="9"/>
      <c r="D102" s="9"/>
      <c r="E102" s="10"/>
      <c r="F102" s="4" t="str">
        <f>IFERROR(DATE(C102,D102,E102),"")</f>
        <v/>
      </c>
      <c r="G102" s="129">
        <f t="shared" ref="G102:G105" si="498">IFERROR(
    IF(W102&gt;18, 0,
        IF(AND(W102=18, $T102=""), 0,
            IF(AND(W102=17, $T102=""), 0,
                IF(AI102&gt;2, 30000,
                    IF(W102&lt;3, 15000, 10000)
                )
            )
        )
    ),
"")</f>
        <v>0</v>
      </c>
      <c r="H102" s="130">
        <f t="shared" ref="H102:H105" si="499">IFERROR(
    IF(X102&gt;18, 0,
        IF(AND(X102=18, $T102=""), 0,
            IF(AJ102&gt;2, 30000,
                IF(X102&lt;3, 15000, 10000)
            )
        )
    ),
"")</f>
        <v>0</v>
      </c>
      <c r="I102" s="129">
        <f t="shared" ref="I102:I105" si="500">IFERROR(
    IF(Y102&gt;18, 0,
        IF(AND(Y102=18, $T102=""), 0,
            IF(AK102&gt;2, 30000,
                IF(Y102&lt;3, 15000, 10000)
            )
        )
    ),
"")</f>
        <v>0</v>
      </c>
      <c r="J102" s="130">
        <f t="shared" ref="J102:J105" si="501">IFERROR(
    IF(Z102&gt;18, 0,
        IF(AND(Z102=18, $T102=""), 0,
            IF(AL102&gt;2, 30000,
                IF(Z102&lt;3, 15000, 10000)
            )
        )
    ),
"")</f>
        <v>0</v>
      </c>
      <c r="K102" s="129">
        <f t="shared" ref="K102:K105" si="502">IFERROR(
    IF(AA102&gt;18, 0,
        IF(AND(AA102=18, $T102=""), 0,
            IF(AM102&gt;2, 30000,
                IF(AA102&lt;3, 15000, 10000)
            )
        )
    ),
"")</f>
        <v>0</v>
      </c>
      <c r="L102" s="130">
        <f t="shared" ref="L102:L105" si="503">IFERROR(
    IF(AB102&gt;18, 0,
        IF(AND(AB102=18, $T102=""), 0,
            IF(AN102&gt;2, 30000,
                IF(AB102&lt;3, 15000, 10000)
            )
        )
    ),
"")</f>
        <v>0</v>
      </c>
      <c r="M102" s="129">
        <f t="shared" ref="M102:M105" si="504">IFERROR(
    IF(AC102&gt;18, 0,
        IF(AND(AC102=18, $T102=""), 0,
            IF(AO102&gt;2, 30000,
                IF(AC102&lt;3, 15000, 10000)
            )
        )
    ),
"")</f>
        <v>0</v>
      </c>
      <c r="N102" s="130">
        <f t="shared" ref="N102:N105" si="505">IFERROR(
    IF(AD102&gt;18, 0,
        IF(AND(AD102=18, $T102=""), 0,
            IF(AP102&gt;2, 30000,
                IF(AD102&lt;3, 15000, 10000)
            )
        )
    ),
"")</f>
        <v>0</v>
      </c>
      <c r="O102" s="129">
        <f t="shared" ref="O102:O105" si="506">IFERROR(
    IF(AE102&gt;18, 0,
        IF(AND(AE102=18, $T102=""), 0,
            IF(AQ102&gt;2, 30000,
                IF(AE102&lt;3, 15000, 10000)
            )
        )
    ),
"")</f>
        <v>0</v>
      </c>
      <c r="P102" s="130">
        <f t="shared" ref="P102:P105" si="507">IFERROR(
    IF(AF102&gt;18, 0,
        IF(AND(AF102=18, $T102=""), 0,
            IF(AR102&gt;2, 30000,
                IF(AF102&lt;3, 15000, 10000)
            )
        )
    ),
"")</f>
        <v>0</v>
      </c>
      <c r="Q102" s="129">
        <f t="shared" ref="Q102:Q105" si="508">IFERROR(
    IF(AG102&gt;18, 0,
        IF(AND(AG102=18, $T102=""), 0,
            IF(AS102&gt;2, 30000,
                IF(AG102&lt;3, 15000, 10000)
            )
        )
    ),
"")</f>
        <v>0</v>
      </c>
      <c r="R102" s="130">
        <f t="shared" ref="R102:R105" si="509">IFERROR(
    IF(AH102&gt;18, 0,
        IF(AND(AH102=18, $T102=""), 0,
            IF(AT102&gt;2, 30000,
                IF(AH102&lt;3, 15000, 10000)
            )
        )
    ),
"")</f>
        <v>0</v>
      </c>
      <c r="S102" s="60" t="str">
        <f>IFERROR(DATE(YEAR($F102)+18+(TEXT($F102,"mm/dd")&gt;"04/01"),3,31),"")</f>
        <v/>
      </c>
      <c r="T102" s="54" t="str">
        <f>IF(S102=DATE($C$2+1,3,31),"〇","")</f>
        <v/>
      </c>
      <c r="U102" s="61" t="str">
        <f>IFERROR(DATE(YEAR($F102)+22+(TEXT($F102,"mm/dd")&gt;"04/01"),3,31),"")</f>
        <v/>
      </c>
      <c r="V102" s="54" t="str">
        <f>IF(U102=DATE($C$2+1,3,31),"〇","")</f>
        <v/>
      </c>
      <c r="W102" s="56" t="str">
        <f>IFERROR(DATEDIF($F102,G$3,"Y"),"")</f>
        <v/>
      </c>
      <c r="X102" s="56" t="str">
        <f t="shared" si="486"/>
        <v/>
      </c>
      <c r="Y102" s="56" t="str">
        <f t="shared" si="487"/>
        <v/>
      </c>
      <c r="Z102" s="56" t="str">
        <f t="shared" si="488"/>
        <v/>
      </c>
      <c r="AA102" s="56" t="str">
        <f t="shared" si="489"/>
        <v/>
      </c>
      <c r="AB102" s="56" t="str">
        <f t="shared" si="490"/>
        <v/>
      </c>
      <c r="AC102" s="56" t="str">
        <f t="shared" si="491"/>
        <v/>
      </c>
      <c r="AD102" s="56" t="str">
        <f t="shared" si="492"/>
        <v/>
      </c>
      <c r="AE102" s="56" t="str">
        <f t="shared" si="493"/>
        <v/>
      </c>
      <c r="AF102" s="56" t="str">
        <f t="shared" si="494"/>
        <v/>
      </c>
      <c r="AG102" s="56" t="str">
        <f t="shared" si="495"/>
        <v/>
      </c>
      <c r="AH102" s="62" t="str">
        <f t="shared" si="496"/>
        <v/>
      </c>
      <c r="AI102" s="58" t="str">
        <f t="shared" si="497"/>
        <v/>
      </c>
      <c r="AJ102" s="58" t="str">
        <f t="shared" si="497"/>
        <v/>
      </c>
      <c r="AK102" s="58" t="str">
        <f t="shared" si="497"/>
        <v/>
      </c>
      <c r="AL102" s="58" t="str">
        <f t="shared" si="497"/>
        <v/>
      </c>
      <c r="AM102" s="58" t="str">
        <f t="shared" si="497"/>
        <v/>
      </c>
      <c r="AN102" s="58" t="str">
        <f t="shared" si="497"/>
        <v/>
      </c>
      <c r="AO102" s="58" t="str">
        <f t="shared" si="497"/>
        <v/>
      </c>
      <c r="AP102" s="58" t="str">
        <f t="shared" si="497"/>
        <v/>
      </c>
      <c r="AQ102" s="58" t="str">
        <f t="shared" si="497"/>
        <v/>
      </c>
      <c r="AR102" s="58" t="str">
        <f t="shared" si="497"/>
        <v/>
      </c>
      <c r="AS102" s="58" t="str">
        <f t="shared" si="497"/>
        <v/>
      </c>
      <c r="AT102" s="63" t="str">
        <f t="shared" si="497"/>
        <v/>
      </c>
      <c r="AU102" s="35"/>
    </row>
    <row r="103" spans="1:47" ht="18" customHeight="1" x14ac:dyDescent="0.4">
      <c r="A103" s="12"/>
      <c r="B103" s="8"/>
      <c r="C103" s="9"/>
      <c r="D103" s="9"/>
      <c r="E103" s="10"/>
      <c r="F103" s="4" t="str">
        <f>IFERROR(DATE(C103,D103,E103),"")</f>
        <v/>
      </c>
      <c r="G103" s="129">
        <f t="shared" si="498"/>
        <v>0</v>
      </c>
      <c r="H103" s="130">
        <f t="shared" si="499"/>
        <v>0</v>
      </c>
      <c r="I103" s="129">
        <f t="shared" si="500"/>
        <v>0</v>
      </c>
      <c r="J103" s="130">
        <f t="shared" si="501"/>
        <v>0</v>
      </c>
      <c r="K103" s="129">
        <f t="shared" si="502"/>
        <v>0</v>
      </c>
      <c r="L103" s="130">
        <f t="shared" si="503"/>
        <v>0</v>
      </c>
      <c r="M103" s="129">
        <f t="shared" si="504"/>
        <v>0</v>
      </c>
      <c r="N103" s="130">
        <f t="shared" si="505"/>
        <v>0</v>
      </c>
      <c r="O103" s="129">
        <f t="shared" si="506"/>
        <v>0</v>
      </c>
      <c r="P103" s="130">
        <f t="shared" si="507"/>
        <v>0</v>
      </c>
      <c r="Q103" s="129">
        <f t="shared" si="508"/>
        <v>0</v>
      </c>
      <c r="R103" s="130">
        <f t="shared" si="509"/>
        <v>0</v>
      </c>
      <c r="S103" s="60" t="str">
        <f t="shared" ref="S103" si="510">IFERROR(DATE(YEAR($F103)+18+(TEXT($F103,"mm/dd")&gt;"04/01"),3,31),"")</f>
        <v/>
      </c>
      <c r="T103" s="54" t="str">
        <f>IF(S103=DATE($C$2+1,3,31),"〇","")</f>
        <v/>
      </c>
      <c r="U103" s="61" t="str">
        <f t="shared" ref="U103:U105" si="511">IFERROR(DATE(YEAR($F103)+22+(TEXT($F103,"mm/dd")&gt;"04/01"),3,31),"")</f>
        <v/>
      </c>
      <c r="V103" s="54" t="str">
        <f>IF(U103=DATE($C$2+1,3,31),"〇","")</f>
        <v/>
      </c>
      <c r="W103" s="56" t="str">
        <f t="shared" ref="W103:W105" si="512">IFERROR(DATEDIF($F103,G$3,"Y"),"")</f>
        <v/>
      </c>
      <c r="X103" s="56" t="str">
        <f t="shared" si="486"/>
        <v/>
      </c>
      <c r="Y103" s="56" t="str">
        <f t="shared" si="487"/>
        <v/>
      </c>
      <c r="Z103" s="56" t="str">
        <f t="shared" si="488"/>
        <v/>
      </c>
      <c r="AA103" s="56" t="str">
        <f t="shared" si="489"/>
        <v/>
      </c>
      <c r="AB103" s="56" t="str">
        <f t="shared" si="490"/>
        <v/>
      </c>
      <c r="AC103" s="56" t="str">
        <f t="shared" si="491"/>
        <v/>
      </c>
      <c r="AD103" s="56" t="str">
        <f t="shared" si="492"/>
        <v/>
      </c>
      <c r="AE103" s="56" t="str">
        <f t="shared" si="493"/>
        <v/>
      </c>
      <c r="AF103" s="56" t="str">
        <f t="shared" si="494"/>
        <v/>
      </c>
      <c r="AG103" s="56" t="str">
        <f t="shared" si="495"/>
        <v/>
      </c>
      <c r="AH103" s="62" t="str">
        <f t="shared" si="496"/>
        <v/>
      </c>
      <c r="AI103" s="58" t="str">
        <f t="shared" ref="AI103:AT103" si="513">IF(W103="","",COUNTIF($U103,"&gt;"&amp;$S$3)+COUNTIF(AI101:AI102,"&gt;0"))</f>
        <v/>
      </c>
      <c r="AJ103" s="58" t="str">
        <f t="shared" si="513"/>
        <v/>
      </c>
      <c r="AK103" s="58" t="str">
        <f t="shared" si="513"/>
        <v/>
      </c>
      <c r="AL103" s="58" t="str">
        <f t="shared" si="513"/>
        <v/>
      </c>
      <c r="AM103" s="58" t="str">
        <f t="shared" si="513"/>
        <v/>
      </c>
      <c r="AN103" s="58" t="str">
        <f t="shared" si="513"/>
        <v/>
      </c>
      <c r="AO103" s="58" t="str">
        <f t="shared" si="513"/>
        <v/>
      </c>
      <c r="AP103" s="58" t="str">
        <f t="shared" si="513"/>
        <v/>
      </c>
      <c r="AQ103" s="58" t="str">
        <f t="shared" si="513"/>
        <v/>
      </c>
      <c r="AR103" s="58" t="str">
        <f t="shared" si="513"/>
        <v/>
      </c>
      <c r="AS103" s="58" t="str">
        <f t="shared" si="513"/>
        <v/>
      </c>
      <c r="AT103" s="63" t="str">
        <f t="shared" si="513"/>
        <v/>
      </c>
      <c r="AU103" s="35"/>
    </row>
    <row r="104" spans="1:47" ht="18" customHeight="1" x14ac:dyDescent="0.4">
      <c r="A104" s="12"/>
      <c r="B104" s="8"/>
      <c r="C104" s="9"/>
      <c r="D104" s="9"/>
      <c r="E104" s="10"/>
      <c r="F104" s="4" t="str">
        <f>IFERROR(DATE(C104,D104,E104),"")</f>
        <v/>
      </c>
      <c r="G104" s="129">
        <f t="shared" si="498"/>
        <v>0</v>
      </c>
      <c r="H104" s="130">
        <f t="shared" si="499"/>
        <v>0</v>
      </c>
      <c r="I104" s="129">
        <f t="shared" si="500"/>
        <v>0</v>
      </c>
      <c r="J104" s="130">
        <f t="shared" si="501"/>
        <v>0</v>
      </c>
      <c r="K104" s="129">
        <f t="shared" si="502"/>
        <v>0</v>
      </c>
      <c r="L104" s="130">
        <f t="shared" si="503"/>
        <v>0</v>
      </c>
      <c r="M104" s="129">
        <f t="shared" si="504"/>
        <v>0</v>
      </c>
      <c r="N104" s="130">
        <f t="shared" si="505"/>
        <v>0</v>
      </c>
      <c r="O104" s="129">
        <f t="shared" si="506"/>
        <v>0</v>
      </c>
      <c r="P104" s="130">
        <f t="shared" si="507"/>
        <v>0</v>
      </c>
      <c r="Q104" s="129">
        <f t="shared" si="508"/>
        <v>0</v>
      </c>
      <c r="R104" s="130">
        <f t="shared" si="509"/>
        <v>0</v>
      </c>
      <c r="S104" s="60" t="str">
        <f>IFERROR(DATE(YEAR($F104)+18+(TEXT($F104,"mm/dd")&gt;"04/01"),3,31),"")</f>
        <v/>
      </c>
      <c r="T104" s="54" t="str">
        <f>IF(S104=DATE($C$2+1,3,31),"〇","")</f>
        <v/>
      </c>
      <c r="U104" s="61" t="str">
        <f t="shared" si="511"/>
        <v/>
      </c>
      <c r="V104" s="54" t="str">
        <f>IF(U104=DATE($C$2+1,3,31),"〇","")</f>
        <v/>
      </c>
      <c r="W104" s="56" t="str">
        <f t="shared" si="512"/>
        <v/>
      </c>
      <c r="X104" s="56" t="str">
        <f t="shared" si="486"/>
        <v/>
      </c>
      <c r="Y104" s="56" t="str">
        <f t="shared" si="487"/>
        <v/>
      </c>
      <c r="Z104" s="56" t="str">
        <f t="shared" si="488"/>
        <v/>
      </c>
      <c r="AA104" s="56" t="str">
        <f t="shared" si="489"/>
        <v/>
      </c>
      <c r="AB104" s="56" t="str">
        <f t="shared" si="490"/>
        <v/>
      </c>
      <c r="AC104" s="56" t="str">
        <f t="shared" si="491"/>
        <v/>
      </c>
      <c r="AD104" s="56" t="str">
        <f t="shared" si="492"/>
        <v/>
      </c>
      <c r="AE104" s="56" t="str">
        <f t="shared" si="493"/>
        <v/>
      </c>
      <c r="AF104" s="56" t="str">
        <f t="shared" si="494"/>
        <v/>
      </c>
      <c r="AG104" s="56" t="str">
        <f t="shared" si="495"/>
        <v/>
      </c>
      <c r="AH104" s="62" t="str">
        <f t="shared" si="496"/>
        <v/>
      </c>
      <c r="AI104" s="58" t="str">
        <f t="shared" ref="AI104:AT104" si="514">IF(W104="","",COUNTIF($U104,"&gt;"&amp;$S$3)+COUNTIF(AI101:AI103,"&gt;0"))</f>
        <v/>
      </c>
      <c r="AJ104" s="58" t="str">
        <f t="shared" si="514"/>
        <v/>
      </c>
      <c r="AK104" s="58" t="str">
        <f t="shared" si="514"/>
        <v/>
      </c>
      <c r="AL104" s="58" t="str">
        <f t="shared" si="514"/>
        <v/>
      </c>
      <c r="AM104" s="58" t="str">
        <f t="shared" si="514"/>
        <v/>
      </c>
      <c r="AN104" s="58" t="str">
        <f t="shared" si="514"/>
        <v/>
      </c>
      <c r="AO104" s="58" t="str">
        <f t="shared" si="514"/>
        <v/>
      </c>
      <c r="AP104" s="58" t="str">
        <f t="shared" si="514"/>
        <v/>
      </c>
      <c r="AQ104" s="58" t="str">
        <f t="shared" si="514"/>
        <v/>
      </c>
      <c r="AR104" s="58" t="str">
        <f t="shared" si="514"/>
        <v/>
      </c>
      <c r="AS104" s="58" t="str">
        <f t="shared" si="514"/>
        <v/>
      </c>
      <c r="AT104" s="63" t="str">
        <f t="shared" si="514"/>
        <v/>
      </c>
      <c r="AU104" s="35"/>
    </row>
    <row r="105" spans="1:47" ht="18" customHeight="1" x14ac:dyDescent="0.4">
      <c r="A105" s="13"/>
      <c r="B105" s="14"/>
      <c r="C105" s="15"/>
      <c r="D105" s="15"/>
      <c r="E105" s="16"/>
      <c r="F105" s="4" t="str">
        <f>IFERROR(DATE(C105,D105,E105),"")</f>
        <v/>
      </c>
      <c r="G105" s="129">
        <f t="shared" si="498"/>
        <v>0</v>
      </c>
      <c r="H105" s="130">
        <f t="shared" si="499"/>
        <v>0</v>
      </c>
      <c r="I105" s="129">
        <f t="shared" si="500"/>
        <v>0</v>
      </c>
      <c r="J105" s="130">
        <f t="shared" si="501"/>
        <v>0</v>
      </c>
      <c r="K105" s="129">
        <f t="shared" si="502"/>
        <v>0</v>
      </c>
      <c r="L105" s="130">
        <f t="shared" si="503"/>
        <v>0</v>
      </c>
      <c r="M105" s="129">
        <f t="shared" si="504"/>
        <v>0</v>
      </c>
      <c r="N105" s="130">
        <f t="shared" si="505"/>
        <v>0</v>
      </c>
      <c r="O105" s="129">
        <f t="shared" si="506"/>
        <v>0</v>
      </c>
      <c r="P105" s="130">
        <f t="shared" si="507"/>
        <v>0</v>
      </c>
      <c r="Q105" s="129">
        <f t="shared" si="508"/>
        <v>0</v>
      </c>
      <c r="R105" s="130">
        <f t="shared" si="509"/>
        <v>0</v>
      </c>
      <c r="S105" s="60" t="str">
        <f>IFERROR(DATE(YEAR($F105)+18+(TEXT($F105,"mm/dd")&gt;"04/01"),3,31),"")</f>
        <v/>
      </c>
      <c r="T105" s="54" t="str">
        <f>IF(S105=DATE($C$2+1,3,31),"〇","")</f>
        <v/>
      </c>
      <c r="U105" s="61" t="str">
        <f t="shared" si="511"/>
        <v/>
      </c>
      <c r="V105" s="54" t="str">
        <f>IF(U105=DATE($C$2+1,3,31),"〇","")</f>
        <v/>
      </c>
      <c r="W105" s="56" t="str">
        <f t="shared" si="512"/>
        <v/>
      </c>
      <c r="X105" s="56" t="str">
        <f t="shared" si="486"/>
        <v/>
      </c>
      <c r="Y105" s="56" t="str">
        <f t="shared" si="487"/>
        <v/>
      </c>
      <c r="Z105" s="56" t="str">
        <f t="shared" si="488"/>
        <v/>
      </c>
      <c r="AA105" s="56" t="str">
        <f t="shared" si="489"/>
        <v/>
      </c>
      <c r="AB105" s="56" t="str">
        <f t="shared" si="490"/>
        <v/>
      </c>
      <c r="AC105" s="56" t="str">
        <f t="shared" si="491"/>
        <v/>
      </c>
      <c r="AD105" s="56" t="str">
        <f t="shared" si="492"/>
        <v/>
      </c>
      <c r="AE105" s="56" t="str">
        <f t="shared" si="493"/>
        <v/>
      </c>
      <c r="AF105" s="56" t="str">
        <f t="shared" si="494"/>
        <v/>
      </c>
      <c r="AG105" s="56" t="str">
        <f t="shared" si="495"/>
        <v/>
      </c>
      <c r="AH105" s="64" t="str">
        <f t="shared" si="496"/>
        <v/>
      </c>
      <c r="AI105" s="58" t="str">
        <f t="shared" ref="AI105:AT105" si="515">IF(W105="","",COUNTIF($U105,"&gt;"&amp;$S$3)+COUNTIF(AI101:AI104,"&gt;0"))</f>
        <v/>
      </c>
      <c r="AJ105" s="58" t="str">
        <f t="shared" si="515"/>
        <v/>
      </c>
      <c r="AK105" s="58" t="str">
        <f t="shared" si="515"/>
        <v/>
      </c>
      <c r="AL105" s="58" t="str">
        <f t="shared" si="515"/>
        <v/>
      </c>
      <c r="AM105" s="58" t="str">
        <f t="shared" si="515"/>
        <v/>
      </c>
      <c r="AN105" s="58" t="str">
        <f t="shared" si="515"/>
        <v/>
      </c>
      <c r="AO105" s="58" t="str">
        <f t="shared" si="515"/>
        <v/>
      </c>
      <c r="AP105" s="58" t="str">
        <f t="shared" si="515"/>
        <v/>
      </c>
      <c r="AQ105" s="58" t="str">
        <f t="shared" si="515"/>
        <v/>
      </c>
      <c r="AR105" s="58" t="str">
        <f t="shared" si="515"/>
        <v/>
      </c>
      <c r="AS105" s="58" t="str">
        <f t="shared" si="515"/>
        <v/>
      </c>
      <c r="AT105" s="63" t="str">
        <f t="shared" si="515"/>
        <v/>
      </c>
      <c r="AU105" s="35"/>
    </row>
    <row r="106" spans="1:47" ht="18" customHeight="1" x14ac:dyDescent="0.4">
      <c r="A106" s="131"/>
      <c r="B106" s="141" t="s">
        <v>7</v>
      </c>
      <c r="C106" s="141"/>
      <c r="D106" s="141"/>
      <c r="E106" s="142"/>
      <c r="F106" s="2"/>
      <c r="G106" s="134">
        <f>SUM(G101:G105)</f>
        <v>0</v>
      </c>
      <c r="H106" s="135">
        <f t="shared" ref="H106" si="516">SUM(H101:H105)</f>
        <v>0</v>
      </c>
      <c r="I106" s="134">
        <f>SUM(I101:I105)</f>
        <v>0</v>
      </c>
      <c r="J106" s="135">
        <f t="shared" ref="J106" si="517">SUM(J101:J105)</f>
        <v>0</v>
      </c>
      <c r="K106" s="134">
        <f>SUM(K101:K105)</f>
        <v>0</v>
      </c>
      <c r="L106" s="135">
        <f t="shared" ref="L106" si="518">SUM(L101:L105)</f>
        <v>0</v>
      </c>
      <c r="M106" s="134">
        <f>SUM(M101:M105)</f>
        <v>0</v>
      </c>
      <c r="N106" s="135">
        <f t="shared" ref="N106" si="519">SUM(N101:N105)</f>
        <v>0</v>
      </c>
      <c r="O106" s="134">
        <f>SUM(O101:O105)</f>
        <v>0</v>
      </c>
      <c r="P106" s="135">
        <f t="shared" ref="P106" si="520">SUM(P101:P105)</f>
        <v>0</v>
      </c>
      <c r="Q106" s="134">
        <f>SUM(Q101:Q105)</f>
        <v>0</v>
      </c>
      <c r="R106" s="136">
        <f t="shared" ref="R106" si="521">SUM(R101:R105)</f>
        <v>0</v>
      </c>
      <c r="S106" s="65"/>
      <c r="T106" s="66"/>
      <c r="U106" s="67"/>
      <c r="V106" s="66"/>
      <c r="W106" s="68"/>
      <c r="X106" s="68"/>
      <c r="Y106" s="68"/>
      <c r="Z106" s="68"/>
      <c r="AA106" s="68"/>
      <c r="AB106" s="68"/>
      <c r="AC106" s="68"/>
      <c r="AD106" s="68"/>
      <c r="AE106" s="68"/>
      <c r="AF106" s="68"/>
      <c r="AG106" s="68"/>
      <c r="AH106" s="69"/>
      <c r="AI106" s="68"/>
      <c r="AJ106" s="68"/>
      <c r="AK106" s="68"/>
      <c r="AL106" s="68"/>
      <c r="AM106" s="68"/>
      <c r="AN106" s="68"/>
      <c r="AO106" s="68"/>
      <c r="AP106" s="68"/>
      <c r="AQ106" s="68"/>
      <c r="AR106" s="68"/>
      <c r="AS106" s="68"/>
      <c r="AT106" s="69"/>
      <c r="AU106" s="35"/>
    </row>
    <row r="107" spans="1:47" ht="18" customHeight="1" thickBot="1" x14ac:dyDescent="0.45">
      <c r="A107" s="137"/>
      <c r="B107" s="143" t="s">
        <v>8</v>
      </c>
      <c r="C107" s="143"/>
      <c r="D107" s="143"/>
      <c r="E107" s="144"/>
      <c r="F107" s="3"/>
      <c r="G107" s="140"/>
      <c r="H107" s="77">
        <f>SUM(G106,H106)</f>
        <v>0</v>
      </c>
      <c r="I107" s="140"/>
      <c r="J107" s="77">
        <f>SUM(I106,J106)</f>
        <v>0</v>
      </c>
      <c r="K107" s="140"/>
      <c r="L107" s="77">
        <f>SUM(K106,L106)</f>
        <v>0</v>
      </c>
      <c r="M107" s="140"/>
      <c r="N107" s="77">
        <f>SUM(M106,N106)</f>
        <v>0</v>
      </c>
      <c r="O107" s="140"/>
      <c r="P107" s="77">
        <f>SUM(O106,P106)</f>
        <v>0</v>
      </c>
      <c r="Q107" s="140"/>
      <c r="R107" s="78">
        <f>SUM(Q106,R106)</f>
        <v>0</v>
      </c>
      <c r="S107" s="70"/>
      <c r="T107" s="71"/>
      <c r="U107" s="72"/>
      <c r="V107" s="71"/>
      <c r="W107" s="73"/>
      <c r="X107" s="73"/>
      <c r="Y107" s="73"/>
      <c r="Z107" s="73"/>
      <c r="AA107" s="73"/>
      <c r="AB107" s="73"/>
      <c r="AC107" s="73"/>
      <c r="AD107" s="73"/>
      <c r="AE107" s="73"/>
      <c r="AF107" s="73"/>
      <c r="AG107" s="73"/>
      <c r="AH107" s="74"/>
      <c r="AI107" s="75"/>
      <c r="AJ107" s="75"/>
      <c r="AK107" s="75"/>
      <c r="AL107" s="75"/>
      <c r="AM107" s="75"/>
      <c r="AN107" s="75"/>
      <c r="AO107" s="75"/>
      <c r="AP107" s="75"/>
      <c r="AQ107" s="75"/>
      <c r="AR107" s="75"/>
      <c r="AS107" s="75"/>
      <c r="AT107" s="76"/>
      <c r="AU107" s="35"/>
    </row>
    <row r="108" spans="1:47" ht="18" customHeight="1" thickTop="1" x14ac:dyDescent="0.4">
      <c r="A108" s="7"/>
      <c r="B108" s="8"/>
      <c r="C108" s="9"/>
      <c r="D108" s="9"/>
      <c r="E108" s="10"/>
      <c r="F108" s="4" t="str">
        <f>IFERROR(DATE(C108,D108,E108),"")</f>
        <v/>
      </c>
      <c r="G108" s="129">
        <f>IFERROR(
    IF(W108&gt;18, 0,
        IF(AND(W108=18, $T108=""), 0,
            IF(AND(W108=17, $T108=""), 0,
                IF(AI108&gt;2, 30000,
                    IF(W108&lt;3, 15000, 10000)
                )
            )
        )
    ),
"")</f>
        <v>0</v>
      </c>
      <c r="H108" s="130">
        <f t="shared" ref="H108:R108" si="522">IFERROR(
    IF(X108&gt;18, 0,
        IF(AND(X108=18, $T108=""), 0,
            IF(AJ108&gt;2, 30000,
                IF(X108&lt;3, 15000, 10000)
            )
        )
    ),
"")</f>
        <v>0</v>
      </c>
      <c r="I108" s="129">
        <f t="shared" si="522"/>
        <v>0</v>
      </c>
      <c r="J108" s="130">
        <f t="shared" si="522"/>
        <v>0</v>
      </c>
      <c r="K108" s="129">
        <f t="shared" si="522"/>
        <v>0</v>
      </c>
      <c r="L108" s="130">
        <f t="shared" si="522"/>
        <v>0</v>
      </c>
      <c r="M108" s="129">
        <f t="shared" si="522"/>
        <v>0</v>
      </c>
      <c r="N108" s="130">
        <f t="shared" si="522"/>
        <v>0</v>
      </c>
      <c r="O108" s="129">
        <f t="shared" si="522"/>
        <v>0</v>
      </c>
      <c r="P108" s="130">
        <f t="shared" si="522"/>
        <v>0</v>
      </c>
      <c r="Q108" s="129">
        <f t="shared" si="522"/>
        <v>0</v>
      </c>
      <c r="R108" s="130">
        <f t="shared" si="522"/>
        <v>0</v>
      </c>
      <c r="S108" s="53" t="str">
        <f>IFERROR(DATE(YEAR($F108)+18+(TEXT($F108,"mm/dd")&gt;"04/01"),3,31),"")</f>
        <v/>
      </c>
      <c r="T108" s="54" t="str">
        <f>IF(S108=DATE($C$2+1,3,31),"〇","")</f>
        <v/>
      </c>
      <c r="U108" s="55" t="str">
        <f>IFERROR(DATE(YEAR($F108)+22+(TEXT($F108,"mm/dd")&gt;"04/01"),3,31),"")</f>
        <v/>
      </c>
      <c r="V108" s="54" t="str">
        <f>IF(U108=DATE($C$2+1,3,31),"〇","")</f>
        <v/>
      </c>
      <c r="W108" s="56" t="str">
        <f>IFERROR(DATEDIF($F108,G$3,"Y"),"")</f>
        <v/>
      </c>
      <c r="X108" s="56" t="str">
        <f t="shared" ref="X108:X112" si="523">IFERROR(DATEDIF($F108,H$3,"Y"),"")</f>
        <v/>
      </c>
      <c r="Y108" s="56" t="str">
        <f t="shared" ref="Y108:Y112" si="524">IFERROR(DATEDIF($F108,I$3,"Y"),"")</f>
        <v/>
      </c>
      <c r="Z108" s="56" t="str">
        <f t="shared" ref="Z108:Z112" si="525">IFERROR(DATEDIF($F108,J$3,"Y"),"")</f>
        <v/>
      </c>
      <c r="AA108" s="56" t="str">
        <f t="shared" ref="AA108:AA112" si="526">IFERROR(DATEDIF($F108,K$3,"Y"),"")</f>
        <v/>
      </c>
      <c r="AB108" s="56" t="str">
        <f t="shared" ref="AB108:AB112" si="527">IFERROR(DATEDIF($F108,L$3,"Y"),"")</f>
        <v/>
      </c>
      <c r="AC108" s="56" t="str">
        <f t="shared" ref="AC108:AC112" si="528">IFERROR(DATEDIF($F108,M$3,"Y"),"")</f>
        <v/>
      </c>
      <c r="AD108" s="56" t="str">
        <f t="shared" ref="AD108:AD112" si="529">IFERROR(DATEDIF($F108,N$3,"Y"),"")</f>
        <v/>
      </c>
      <c r="AE108" s="56" t="str">
        <f t="shared" ref="AE108:AE112" si="530">IFERROR(DATEDIF($F108,O$3,"Y"),"")</f>
        <v/>
      </c>
      <c r="AF108" s="56" t="str">
        <f t="shared" ref="AF108:AF112" si="531">IFERROR(DATEDIF($F108,P$3,"Y"),"")</f>
        <v/>
      </c>
      <c r="AG108" s="56" t="str">
        <f t="shared" ref="AG108:AG112" si="532">IFERROR(DATEDIF($F108,Q$3,"Y"),"")</f>
        <v/>
      </c>
      <c r="AH108" s="57" t="str">
        <f t="shared" ref="AH108:AH112" si="533">IFERROR(IF(AND(MONTH(F108)=2,DAY(F108)=29),DATEDIF($F108,R$3+1,"Y"),DATEDIF($F108,R$3,"Y")),"")</f>
        <v/>
      </c>
      <c r="AI108" s="58" t="str">
        <f t="shared" ref="AI108:AT109" si="534">IF(W108="","",COUNTIF($U108,"&gt;"&amp;$S$3)+COUNTIF(AI107,"&gt;0"))</f>
        <v/>
      </c>
      <c r="AJ108" s="58" t="str">
        <f t="shared" si="534"/>
        <v/>
      </c>
      <c r="AK108" s="58" t="str">
        <f t="shared" si="534"/>
        <v/>
      </c>
      <c r="AL108" s="58" t="str">
        <f t="shared" si="534"/>
        <v/>
      </c>
      <c r="AM108" s="58" t="str">
        <f t="shared" si="534"/>
        <v/>
      </c>
      <c r="AN108" s="58" t="str">
        <f t="shared" si="534"/>
        <v/>
      </c>
      <c r="AO108" s="58" t="str">
        <f t="shared" si="534"/>
        <v/>
      </c>
      <c r="AP108" s="58" t="str">
        <f t="shared" si="534"/>
        <v/>
      </c>
      <c r="AQ108" s="58" t="str">
        <f t="shared" si="534"/>
        <v/>
      </c>
      <c r="AR108" s="58" t="str">
        <f t="shared" si="534"/>
        <v/>
      </c>
      <c r="AS108" s="58" t="str">
        <f t="shared" si="534"/>
        <v/>
      </c>
      <c r="AT108" s="59" t="str">
        <f t="shared" si="534"/>
        <v/>
      </c>
      <c r="AU108" s="35"/>
    </row>
    <row r="109" spans="1:47" ht="18" customHeight="1" x14ac:dyDescent="0.4">
      <c r="A109" s="11"/>
      <c r="B109" s="8"/>
      <c r="C109" s="9"/>
      <c r="D109" s="9"/>
      <c r="E109" s="10"/>
      <c r="F109" s="4" t="str">
        <f>IFERROR(DATE(C109,D109,E109),"")</f>
        <v/>
      </c>
      <c r="G109" s="129">
        <f t="shared" ref="G109:G112" si="535">IFERROR(
    IF(W109&gt;18, 0,
        IF(AND(W109=18, $T109=""), 0,
            IF(AND(W109=17, $T109=""), 0,
                IF(AI109&gt;2, 30000,
                    IF(W109&lt;3, 15000, 10000)
                )
            )
        )
    ),
"")</f>
        <v>0</v>
      </c>
      <c r="H109" s="130">
        <f t="shared" ref="H109:H112" si="536">IFERROR(
    IF(X109&gt;18, 0,
        IF(AND(X109=18, $T109=""), 0,
            IF(AJ109&gt;2, 30000,
                IF(X109&lt;3, 15000, 10000)
            )
        )
    ),
"")</f>
        <v>0</v>
      </c>
      <c r="I109" s="129">
        <f t="shared" ref="I109:I112" si="537">IFERROR(
    IF(Y109&gt;18, 0,
        IF(AND(Y109=18, $T109=""), 0,
            IF(AK109&gt;2, 30000,
                IF(Y109&lt;3, 15000, 10000)
            )
        )
    ),
"")</f>
        <v>0</v>
      </c>
      <c r="J109" s="130">
        <f t="shared" ref="J109:J112" si="538">IFERROR(
    IF(Z109&gt;18, 0,
        IF(AND(Z109=18, $T109=""), 0,
            IF(AL109&gt;2, 30000,
                IF(Z109&lt;3, 15000, 10000)
            )
        )
    ),
"")</f>
        <v>0</v>
      </c>
      <c r="K109" s="129">
        <f t="shared" ref="K109:K112" si="539">IFERROR(
    IF(AA109&gt;18, 0,
        IF(AND(AA109=18, $T109=""), 0,
            IF(AM109&gt;2, 30000,
                IF(AA109&lt;3, 15000, 10000)
            )
        )
    ),
"")</f>
        <v>0</v>
      </c>
      <c r="L109" s="130">
        <f t="shared" ref="L109:L112" si="540">IFERROR(
    IF(AB109&gt;18, 0,
        IF(AND(AB109=18, $T109=""), 0,
            IF(AN109&gt;2, 30000,
                IF(AB109&lt;3, 15000, 10000)
            )
        )
    ),
"")</f>
        <v>0</v>
      </c>
      <c r="M109" s="129">
        <f t="shared" ref="M109:M112" si="541">IFERROR(
    IF(AC109&gt;18, 0,
        IF(AND(AC109=18, $T109=""), 0,
            IF(AO109&gt;2, 30000,
                IF(AC109&lt;3, 15000, 10000)
            )
        )
    ),
"")</f>
        <v>0</v>
      </c>
      <c r="N109" s="130">
        <f t="shared" ref="N109:N112" si="542">IFERROR(
    IF(AD109&gt;18, 0,
        IF(AND(AD109=18, $T109=""), 0,
            IF(AP109&gt;2, 30000,
                IF(AD109&lt;3, 15000, 10000)
            )
        )
    ),
"")</f>
        <v>0</v>
      </c>
      <c r="O109" s="129">
        <f t="shared" ref="O109:O112" si="543">IFERROR(
    IF(AE109&gt;18, 0,
        IF(AND(AE109=18, $T109=""), 0,
            IF(AQ109&gt;2, 30000,
                IF(AE109&lt;3, 15000, 10000)
            )
        )
    ),
"")</f>
        <v>0</v>
      </c>
      <c r="P109" s="130">
        <f t="shared" ref="P109:P112" si="544">IFERROR(
    IF(AF109&gt;18, 0,
        IF(AND(AF109=18, $T109=""), 0,
            IF(AR109&gt;2, 30000,
                IF(AF109&lt;3, 15000, 10000)
            )
        )
    ),
"")</f>
        <v>0</v>
      </c>
      <c r="Q109" s="129">
        <f t="shared" ref="Q109:Q112" si="545">IFERROR(
    IF(AG109&gt;18, 0,
        IF(AND(AG109=18, $T109=""), 0,
            IF(AS109&gt;2, 30000,
                IF(AG109&lt;3, 15000, 10000)
            )
        )
    ),
"")</f>
        <v>0</v>
      </c>
      <c r="R109" s="130">
        <f t="shared" ref="R109:R112" si="546">IFERROR(
    IF(AH109&gt;18, 0,
        IF(AND(AH109=18, $T109=""), 0,
            IF(AT109&gt;2, 30000,
                IF(AH109&lt;3, 15000, 10000)
            )
        )
    ),
"")</f>
        <v>0</v>
      </c>
      <c r="S109" s="60" t="str">
        <f>IFERROR(DATE(YEAR($F109)+18+(TEXT($F109,"mm/dd")&gt;"04/01"),3,31),"")</f>
        <v/>
      </c>
      <c r="T109" s="54" t="str">
        <f>IF(S109=DATE($C$2+1,3,31),"〇","")</f>
        <v/>
      </c>
      <c r="U109" s="61" t="str">
        <f>IFERROR(DATE(YEAR($F109)+22+(TEXT($F109,"mm/dd")&gt;"04/01"),3,31),"")</f>
        <v/>
      </c>
      <c r="V109" s="54" t="str">
        <f>IF(U109=DATE($C$2+1,3,31),"〇","")</f>
        <v/>
      </c>
      <c r="W109" s="56" t="str">
        <f>IFERROR(DATEDIF($F109,G$3,"Y"),"")</f>
        <v/>
      </c>
      <c r="X109" s="56" t="str">
        <f t="shared" si="523"/>
        <v/>
      </c>
      <c r="Y109" s="56" t="str">
        <f t="shared" si="524"/>
        <v/>
      </c>
      <c r="Z109" s="56" t="str">
        <f t="shared" si="525"/>
        <v/>
      </c>
      <c r="AA109" s="56" t="str">
        <f t="shared" si="526"/>
        <v/>
      </c>
      <c r="AB109" s="56" t="str">
        <f t="shared" si="527"/>
        <v/>
      </c>
      <c r="AC109" s="56" t="str">
        <f t="shared" si="528"/>
        <v/>
      </c>
      <c r="AD109" s="56" t="str">
        <f t="shared" si="529"/>
        <v/>
      </c>
      <c r="AE109" s="56" t="str">
        <f t="shared" si="530"/>
        <v/>
      </c>
      <c r="AF109" s="56" t="str">
        <f t="shared" si="531"/>
        <v/>
      </c>
      <c r="AG109" s="56" t="str">
        <f t="shared" si="532"/>
        <v/>
      </c>
      <c r="AH109" s="62" t="str">
        <f t="shared" si="533"/>
        <v/>
      </c>
      <c r="AI109" s="58" t="str">
        <f t="shared" si="534"/>
        <v/>
      </c>
      <c r="AJ109" s="58" t="str">
        <f t="shared" si="534"/>
        <v/>
      </c>
      <c r="AK109" s="58" t="str">
        <f t="shared" si="534"/>
        <v/>
      </c>
      <c r="AL109" s="58" t="str">
        <f t="shared" si="534"/>
        <v/>
      </c>
      <c r="AM109" s="58" t="str">
        <f t="shared" si="534"/>
        <v/>
      </c>
      <c r="AN109" s="58" t="str">
        <f t="shared" si="534"/>
        <v/>
      </c>
      <c r="AO109" s="58" t="str">
        <f t="shared" si="534"/>
        <v/>
      </c>
      <c r="AP109" s="58" t="str">
        <f t="shared" si="534"/>
        <v/>
      </c>
      <c r="AQ109" s="58" t="str">
        <f t="shared" si="534"/>
        <v/>
      </c>
      <c r="AR109" s="58" t="str">
        <f t="shared" si="534"/>
        <v/>
      </c>
      <c r="AS109" s="58" t="str">
        <f t="shared" si="534"/>
        <v/>
      </c>
      <c r="AT109" s="63" t="str">
        <f t="shared" si="534"/>
        <v/>
      </c>
      <c r="AU109" s="35"/>
    </row>
    <row r="110" spans="1:47" ht="18" customHeight="1" x14ac:dyDescent="0.4">
      <c r="A110" s="12"/>
      <c r="B110" s="8"/>
      <c r="C110" s="9"/>
      <c r="D110" s="9"/>
      <c r="E110" s="10"/>
      <c r="F110" s="4" t="str">
        <f>IFERROR(DATE(C110,D110,E110),"")</f>
        <v/>
      </c>
      <c r="G110" s="129">
        <f t="shared" si="535"/>
        <v>0</v>
      </c>
      <c r="H110" s="130">
        <f t="shared" si="536"/>
        <v>0</v>
      </c>
      <c r="I110" s="129">
        <f t="shared" si="537"/>
        <v>0</v>
      </c>
      <c r="J110" s="130">
        <f t="shared" si="538"/>
        <v>0</v>
      </c>
      <c r="K110" s="129">
        <f t="shared" si="539"/>
        <v>0</v>
      </c>
      <c r="L110" s="130">
        <f t="shared" si="540"/>
        <v>0</v>
      </c>
      <c r="M110" s="129">
        <f t="shared" si="541"/>
        <v>0</v>
      </c>
      <c r="N110" s="130">
        <f t="shared" si="542"/>
        <v>0</v>
      </c>
      <c r="O110" s="129">
        <f t="shared" si="543"/>
        <v>0</v>
      </c>
      <c r="P110" s="130">
        <f t="shared" si="544"/>
        <v>0</v>
      </c>
      <c r="Q110" s="129">
        <f t="shared" si="545"/>
        <v>0</v>
      </c>
      <c r="R110" s="130">
        <f t="shared" si="546"/>
        <v>0</v>
      </c>
      <c r="S110" s="60" t="str">
        <f t="shared" ref="S110" si="547">IFERROR(DATE(YEAR($F110)+18+(TEXT($F110,"mm/dd")&gt;"04/01"),3,31),"")</f>
        <v/>
      </c>
      <c r="T110" s="54" t="str">
        <f>IF(S110=DATE($C$2+1,3,31),"〇","")</f>
        <v/>
      </c>
      <c r="U110" s="61" t="str">
        <f t="shared" ref="U110:U112" si="548">IFERROR(DATE(YEAR($F110)+22+(TEXT($F110,"mm/dd")&gt;"04/01"),3,31),"")</f>
        <v/>
      </c>
      <c r="V110" s="54" t="str">
        <f>IF(U110=DATE($C$2+1,3,31),"〇","")</f>
        <v/>
      </c>
      <c r="W110" s="56" t="str">
        <f t="shared" ref="W110:W112" si="549">IFERROR(DATEDIF($F110,G$3,"Y"),"")</f>
        <v/>
      </c>
      <c r="X110" s="56" t="str">
        <f t="shared" si="523"/>
        <v/>
      </c>
      <c r="Y110" s="56" t="str">
        <f t="shared" si="524"/>
        <v/>
      </c>
      <c r="Z110" s="56" t="str">
        <f t="shared" si="525"/>
        <v/>
      </c>
      <c r="AA110" s="56" t="str">
        <f t="shared" si="526"/>
        <v/>
      </c>
      <c r="AB110" s="56" t="str">
        <f t="shared" si="527"/>
        <v/>
      </c>
      <c r="AC110" s="56" t="str">
        <f t="shared" si="528"/>
        <v/>
      </c>
      <c r="AD110" s="56" t="str">
        <f t="shared" si="529"/>
        <v/>
      </c>
      <c r="AE110" s="56" t="str">
        <f t="shared" si="530"/>
        <v/>
      </c>
      <c r="AF110" s="56" t="str">
        <f t="shared" si="531"/>
        <v/>
      </c>
      <c r="AG110" s="56" t="str">
        <f t="shared" si="532"/>
        <v/>
      </c>
      <c r="AH110" s="62" t="str">
        <f t="shared" si="533"/>
        <v/>
      </c>
      <c r="AI110" s="58" t="str">
        <f t="shared" ref="AI110:AT110" si="550">IF(W110="","",COUNTIF($U110,"&gt;"&amp;$S$3)+COUNTIF(AI108:AI109,"&gt;0"))</f>
        <v/>
      </c>
      <c r="AJ110" s="58" t="str">
        <f t="shared" si="550"/>
        <v/>
      </c>
      <c r="AK110" s="58" t="str">
        <f t="shared" si="550"/>
        <v/>
      </c>
      <c r="AL110" s="58" t="str">
        <f t="shared" si="550"/>
        <v/>
      </c>
      <c r="AM110" s="58" t="str">
        <f t="shared" si="550"/>
        <v/>
      </c>
      <c r="AN110" s="58" t="str">
        <f t="shared" si="550"/>
        <v/>
      </c>
      <c r="AO110" s="58" t="str">
        <f t="shared" si="550"/>
        <v/>
      </c>
      <c r="AP110" s="58" t="str">
        <f t="shared" si="550"/>
        <v/>
      </c>
      <c r="AQ110" s="58" t="str">
        <f t="shared" si="550"/>
        <v/>
      </c>
      <c r="AR110" s="58" t="str">
        <f t="shared" si="550"/>
        <v/>
      </c>
      <c r="AS110" s="58" t="str">
        <f t="shared" si="550"/>
        <v/>
      </c>
      <c r="AT110" s="63" t="str">
        <f t="shared" si="550"/>
        <v/>
      </c>
      <c r="AU110" s="35"/>
    </row>
    <row r="111" spans="1:47" ht="18" customHeight="1" x14ac:dyDescent="0.4">
      <c r="A111" s="12"/>
      <c r="B111" s="8"/>
      <c r="C111" s="9"/>
      <c r="D111" s="9"/>
      <c r="E111" s="10"/>
      <c r="F111" s="4" t="str">
        <f>IFERROR(DATE(C111,D111,E111),"")</f>
        <v/>
      </c>
      <c r="G111" s="129">
        <f t="shared" si="535"/>
        <v>0</v>
      </c>
      <c r="H111" s="130">
        <f t="shared" si="536"/>
        <v>0</v>
      </c>
      <c r="I111" s="129">
        <f t="shared" si="537"/>
        <v>0</v>
      </c>
      <c r="J111" s="130">
        <f t="shared" si="538"/>
        <v>0</v>
      </c>
      <c r="K111" s="129">
        <f t="shared" si="539"/>
        <v>0</v>
      </c>
      <c r="L111" s="130">
        <f t="shared" si="540"/>
        <v>0</v>
      </c>
      <c r="M111" s="129">
        <f t="shared" si="541"/>
        <v>0</v>
      </c>
      <c r="N111" s="130">
        <f t="shared" si="542"/>
        <v>0</v>
      </c>
      <c r="O111" s="129">
        <f t="shared" si="543"/>
        <v>0</v>
      </c>
      <c r="P111" s="130">
        <f t="shared" si="544"/>
        <v>0</v>
      </c>
      <c r="Q111" s="129">
        <f t="shared" si="545"/>
        <v>0</v>
      </c>
      <c r="R111" s="130">
        <f t="shared" si="546"/>
        <v>0</v>
      </c>
      <c r="S111" s="60" t="str">
        <f>IFERROR(DATE(YEAR($F111)+18+(TEXT($F111,"mm/dd")&gt;"04/01"),3,31),"")</f>
        <v/>
      </c>
      <c r="T111" s="54" t="str">
        <f>IF(S111=DATE($C$2+1,3,31),"〇","")</f>
        <v/>
      </c>
      <c r="U111" s="61" t="str">
        <f t="shared" si="548"/>
        <v/>
      </c>
      <c r="V111" s="54" t="str">
        <f>IF(U111=DATE($C$2+1,3,31),"〇","")</f>
        <v/>
      </c>
      <c r="W111" s="56" t="str">
        <f t="shared" si="549"/>
        <v/>
      </c>
      <c r="X111" s="56" t="str">
        <f t="shared" si="523"/>
        <v/>
      </c>
      <c r="Y111" s="56" t="str">
        <f t="shared" si="524"/>
        <v/>
      </c>
      <c r="Z111" s="56" t="str">
        <f t="shared" si="525"/>
        <v/>
      </c>
      <c r="AA111" s="56" t="str">
        <f t="shared" si="526"/>
        <v/>
      </c>
      <c r="AB111" s="56" t="str">
        <f t="shared" si="527"/>
        <v/>
      </c>
      <c r="AC111" s="56" t="str">
        <f t="shared" si="528"/>
        <v/>
      </c>
      <c r="AD111" s="56" t="str">
        <f t="shared" si="529"/>
        <v/>
      </c>
      <c r="AE111" s="56" t="str">
        <f t="shared" si="530"/>
        <v/>
      </c>
      <c r="AF111" s="56" t="str">
        <f t="shared" si="531"/>
        <v/>
      </c>
      <c r="AG111" s="56" t="str">
        <f t="shared" si="532"/>
        <v/>
      </c>
      <c r="AH111" s="62" t="str">
        <f t="shared" si="533"/>
        <v/>
      </c>
      <c r="AI111" s="58" t="str">
        <f t="shared" ref="AI111:AT111" si="551">IF(W111="","",COUNTIF($U111,"&gt;"&amp;$S$3)+COUNTIF(AI108:AI110,"&gt;0"))</f>
        <v/>
      </c>
      <c r="AJ111" s="58" t="str">
        <f t="shared" si="551"/>
        <v/>
      </c>
      <c r="AK111" s="58" t="str">
        <f t="shared" si="551"/>
        <v/>
      </c>
      <c r="AL111" s="58" t="str">
        <f t="shared" si="551"/>
        <v/>
      </c>
      <c r="AM111" s="58" t="str">
        <f t="shared" si="551"/>
        <v/>
      </c>
      <c r="AN111" s="58" t="str">
        <f t="shared" si="551"/>
        <v/>
      </c>
      <c r="AO111" s="58" t="str">
        <f t="shared" si="551"/>
        <v/>
      </c>
      <c r="AP111" s="58" t="str">
        <f t="shared" si="551"/>
        <v/>
      </c>
      <c r="AQ111" s="58" t="str">
        <f t="shared" si="551"/>
        <v/>
      </c>
      <c r="AR111" s="58" t="str">
        <f t="shared" si="551"/>
        <v/>
      </c>
      <c r="AS111" s="58" t="str">
        <f t="shared" si="551"/>
        <v/>
      </c>
      <c r="AT111" s="63" t="str">
        <f t="shared" si="551"/>
        <v/>
      </c>
      <c r="AU111" s="35"/>
    </row>
    <row r="112" spans="1:47" ht="18" customHeight="1" x14ac:dyDescent="0.4">
      <c r="A112" s="13"/>
      <c r="B112" s="14"/>
      <c r="C112" s="15"/>
      <c r="D112" s="15"/>
      <c r="E112" s="16"/>
      <c r="F112" s="4" t="str">
        <f>IFERROR(DATE(C112,D112,E112),"")</f>
        <v/>
      </c>
      <c r="G112" s="129">
        <f t="shared" si="535"/>
        <v>0</v>
      </c>
      <c r="H112" s="130">
        <f t="shared" si="536"/>
        <v>0</v>
      </c>
      <c r="I112" s="129">
        <f t="shared" si="537"/>
        <v>0</v>
      </c>
      <c r="J112" s="130">
        <f t="shared" si="538"/>
        <v>0</v>
      </c>
      <c r="K112" s="129">
        <f t="shared" si="539"/>
        <v>0</v>
      </c>
      <c r="L112" s="130">
        <f t="shared" si="540"/>
        <v>0</v>
      </c>
      <c r="M112" s="129">
        <f t="shared" si="541"/>
        <v>0</v>
      </c>
      <c r="N112" s="130">
        <f t="shared" si="542"/>
        <v>0</v>
      </c>
      <c r="O112" s="129">
        <f t="shared" si="543"/>
        <v>0</v>
      </c>
      <c r="P112" s="130">
        <f t="shared" si="544"/>
        <v>0</v>
      </c>
      <c r="Q112" s="129">
        <f t="shared" si="545"/>
        <v>0</v>
      </c>
      <c r="R112" s="130">
        <f t="shared" si="546"/>
        <v>0</v>
      </c>
      <c r="S112" s="60" t="str">
        <f>IFERROR(DATE(YEAR($F112)+18+(TEXT($F112,"mm/dd")&gt;"04/01"),3,31),"")</f>
        <v/>
      </c>
      <c r="T112" s="54" t="str">
        <f>IF(S112=DATE($C$2+1,3,31),"〇","")</f>
        <v/>
      </c>
      <c r="U112" s="61" t="str">
        <f t="shared" si="548"/>
        <v/>
      </c>
      <c r="V112" s="54" t="str">
        <f>IF(U112=DATE($C$2+1,3,31),"〇","")</f>
        <v/>
      </c>
      <c r="W112" s="56" t="str">
        <f t="shared" si="549"/>
        <v/>
      </c>
      <c r="X112" s="56" t="str">
        <f t="shared" si="523"/>
        <v/>
      </c>
      <c r="Y112" s="56" t="str">
        <f t="shared" si="524"/>
        <v/>
      </c>
      <c r="Z112" s="56" t="str">
        <f t="shared" si="525"/>
        <v/>
      </c>
      <c r="AA112" s="56" t="str">
        <f t="shared" si="526"/>
        <v/>
      </c>
      <c r="AB112" s="56" t="str">
        <f t="shared" si="527"/>
        <v/>
      </c>
      <c r="AC112" s="56" t="str">
        <f t="shared" si="528"/>
        <v/>
      </c>
      <c r="AD112" s="56" t="str">
        <f t="shared" si="529"/>
        <v/>
      </c>
      <c r="AE112" s="56" t="str">
        <f t="shared" si="530"/>
        <v/>
      </c>
      <c r="AF112" s="56" t="str">
        <f t="shared" si="531"/>
        <v/>
      </c>
      <c r="AG112" s="56" t="str">
        <f t="shared" si="532"/>
        <v/>
      </c>
      <c r="AH112" s="64" t="str">
        <f t="shared" si="533"/>
        <v/>
      </c>
      <c r="AI112" s="58" t="str">
        <f t="shared" ref="AI112:AT112" si="552">IF(W112="","",COUNTIF($U112,"&gt;"&amp;$S$3)+COUNTIF(AI108:AI111,"&gt;0"))</f>
        <v/>
      </c>
      <c r="AJ112" s="58" t="str">
        <f t="shared" si="552"/>
        <v/>
      </c>
      <c r="AK112" s="58" t="str">
        <f t="shared" si="552"/>
        <v/>
      </c>
      <c r="AL112" s="58" t="str">
        <f t="shared" si="552"/>
        <v/>
      </c>
      <c r="AM112" s="58" t="str">
        <f t="shared" si="552"/>
        <v/>
      </c>
      <c r="AN112" s="58" t="str">
        <f t="shared" si="552"/>
        <v/>
      </c>
      <c r="AO112" s="58" t="str">
        <f t="shared" si="552"/>
        <v/>
      </c>
      <c r="AP112" s="58" t="str">
        <f t="shared" si="552"/>
        <v/>
      </c>
      <c r="AQ112" s="58" t="str">
        <f t="shared" si="552"/>
        <v/>
      </c>
      <c r="AR112" s="58" t="str">
        <f t="shared" si="552"/>
        <v/>
      </c>
      <c r="AS112" s="58" t="str">
        <f t="shared" si="552"/>
        <v/>
      </c>
      <c r="AT112" s="63" t="str">
        <f t="shared" si="552"/>
        <v/>
      </c>
      <c r="AU112" s="35"/>
    </row>
    <row r="113" spans="1:47" ht="18" customHeight="1" x14ac:dyDescent="0.4">
      <c r="A113" s="131"/>
      <c r="B113" s="141" t="s">
        <v>7</v>
      </c>
      <c r="C113" s="141"/>
      <c r="D113" s="141"/>
      <c r="E113" s="142"/>
      <c r="F113" s="2"/>
      <c r="G113" s="134">
        <f>SUM(G108:G112)</f>
        <v>0</v>
      </c>
      <c r="H113" s="135">
        <f t="shared" ref="H113" si="553">SUM(H108:H112)</f>
        <v>0</v>
      </c>
      <c r="I113" s="134">
        <f>SUM(I108:I112)</f>
        <v>0</v>
      </c>
      <c r="J113" s="135">
        <f t="shared" ref="J113" si="554">SUM(J108:J112)</f>
        <v>0</v>
      </c>
      <c r="K113" s="134">
        <f>SUM(K108:K112)</f>
        <v>0</v>
      </c>
      <c r="L113" s="135">
        <f t="shared" ref="L113" si="555">SUM(L108:L112)</f>
        <v>0</v>
      </c>
      <c r="M113" s="134">
        <f>SUM(M108:M112)</f>
        <v>0</v>
      </c>
      <c r="N113" s="135">
        <f t="shared" ref="N113" si="556">SUM(N108:N112)</f>
        <v>0</v>
      </c>
      <c r="O113" s="134">
        <f>SUM(O108:O112)</f>
        <v>0</v>
      </c>
      <c r="P113" s="135">
        <f t="shared" ref="P113" si="557">SUM(P108:P112)</f>
        <v>0</v>
      </c>
      <c r="Q113" s="134">
        <f>SUM(Q108:Q112)</f>
        <v>0</v>
      </c>
      <c r="R113" s="136">
        <f t="shared" ref="R113" si="558">SUM(R108:R112)</f>
        <v>0</v>
      </c>
      <c r="S113" s="65"/>
      <c r="T113" s="66"/>
      <c r="U113" s="67"/>
      <c r="V113" s="66"/>
      <c r="W113" s="68"/>
      <c r="X113" s="68"/>
      <c r="Y113" s="68"/>
      <c r="Z113" s="68"/>
      <c r="AA113" s="68"/>
      <c r="AB113" s="68"/>
      <c r="AC113" s="68"/>
      <c r="AD113" s="68"/>
      <c r="AE113" s="68"/>
      <c r="AF113" s="68"/>
      <c r="AG113" s="68"/>
      <c r="AH113" s="69"/>
      <c r="AI113" s="68"/>
      <c r="AJ113" s="68"/>
      <c r="AK113" s="68"/>
      <c r="AL113" s="68"/>
      <c r="AM113" s="68"/>
      <c r="AN113" s="68"/>
      <c r="AO113" s="68"/>
      <c r="AP113" s="68"/>
      <c r="AQ113" s="68"/>
      <c r="AR113" s="68"/>
      <c r="AS113" s="68"/>
      <c r="AT113" s="69"/>
      <c r="AU113" s="35"/>
    </row>
    <row r="114" spans="1:47" ht="18" customHeight="1" thickBot="1" x14ac:dyDescent="0.45">
      <c r="A114" s="137"/>
      <c r="B114" s="143" t="s">
        <v>8</v>
      </c>
      <c r="C114" s="143"/>
      <c r="D114" s="143"/>
      <c r="E114" s="144"/>
      <c r="F114" s="3"/>
      <c r="G114" s="140"/>
      <c r="H114" s="77">
        <f>SUM(G113,H113)</f>
        <v>0</v>
      </c>
      <c r="I114" s="140"/>
      <c r="J114" s="77">
        <f>SUM(I113,J113)</f>
        <v>0</v>
      </c>
      <c r="K114" s="140"/>
      <c r="L114" s="77">
        <f>SUM(K113,L113)</f>
        <v>0</v>
      </c>
      <c r="M114" s="140"/>
      <c r="N114" s="77">
        <f>SUM(M113,N113)</f>
        <v>0</v>
      </c>
      <c r="O114" s="140"/>
      <c r="P114" s="77">
        <f>SUM(O113,P113)</f>
        <v>0</v>
      </c>
      <c r="Q114" s="140"/>
      <c r="R114" s="78">
        <f>SUM(Q113,R113)</f>
        <v>0</v>
      </c>
      <c r="S114" s="70"/>
      <c r="T114" s="71"/>
      <c r="U114" s="72"/>
      <c r="V114" s="71"/>
      <c r="W114" s="73"/>
      <c r="X114" s="73"/>
      <c r="Y114" s="73"/>
      <c r="Z114" s="73"/>
      <c r="AA114" s="73"/>
      <c r="AB114" s="73"/>
      <c r="AC114" s="73"/>
      <c r="AD114" s="73"/>
      <c r="AE114" s="73"/>
      <c r="AF114" s="73"/>
      <c r="AG114" s="73"/>
      <c r="AH114" s="74"/>
      <c r="AI114" s="75"/>
      <c r="AJ114" s="75"/>
      <c r="AK114" s="75"/>
      <c r="AL114" s="75"/>
      <c r="AM114" s="75"/>
      <c r="AN114" s="75"/>
      <c r="AO114" s="75"/>
      <c r="AP114" s="75"/>
      <c r="AQ114" s="75"/>
      <c r="AR114" s="75"/>
      <c r="AS114" s="75"/>
      <c r="AT114" s="76"/>
      <c r="AU114" s="35"/>
    </row>
    <row r="115" spans="1:47" ht="18" customHeight="1" thickTop="1" x14ac:dyDescent="0.4">
      <c r="A115" s="7"/>
      <c r="B115" s="8"/>
      <c r="C115" s="9"/>
      <c r="D115" s="9"/>
      <c r="E115" s="10"/>
      <c r="F115" s="4" t="str">
        <f>IFERROR(DATE(C115,D115,E115),"")</f>
        <v/>
      </c>
      <c r="G115" s="129">
        <f>IFERROR(
    IF(W115&gt;18, 0,
        IF(AND(W115=18, $T115=""), 0,
            IF(AND(W115=17, $T115=""), 0,
                IF(AI115&gt;2, 30000,
                    IF(W115&lt;3, 15000, 10000)
                )
            )
        )
    ),
"")</f>
        <v>0</v>
      </c>
      <c r="H115" s="130">
        <f t="shared" ref="H115:R115" si="559">IFERROR(
    IF(X115&gt;18, 0,
        IF(AND(X115=18, $T115=""), 0,
            IF(AJ115&gt;2, 30000,
                IF(X115&lt;3, 15000, 10000)
            )
        )
    ),
"")</f>
        <v>0</v>
      </c>
      <c r="I115" s="129">
        <f t="shared" si="559"/>
        <v>0</v>
      </c>
      <c r="J115" s="130">
        <f t="shared" si="559"/>
        <v>0</v>
      </c>
      <c r="K115" s="129">
        <f t="shared" si="559"/>
        <v>0</v>
      </c>
      <c r="L115" s="130">
        <f t="shared" si="559"/>
        <v>0</v>
      </c>
      <c r="M115" s="129">
        <f t="shared" si="559"/>
        <v>0</v>
      </c>
      <c r="N115" s="130">
        <f t="shared" si="559"/>
        <v>0</v>
      </c>
      <c r="O115" s="129">
        <f t="shared" si="559"/>
        <v>0</v>
      </c>
      <c r="P115" s="130">
        <f t="shared" si="559"/>
        <v>0</v>
      </c>
      <c r="Q115" s="129">
        <f t="shared" si="559"/>
        <v>0</v>
      </c>
      <c r="R115" s="130">
        <f t="shared" si="559"/>
        <v>0</v>
      </c>
      <c r="S115" s="53" t="str">
        <f>IFERROR(DATE(YEAR($F115)+18+(TEXT($F115,"mm/dd")&gt;"04/01"),3,31),"")</f>
        <v/>
      </c>
      <c r="T115" s="54" t="str">
        <f>IF(S115=DATE($C$2+1,3,31),"〇","")</f>
        <v/>
      </c>
      <c r="U115" s="55" t="str">
        <f>IFERROR(DATE(YEAR($F115)+22+(TEXT($F115,"mm/dd")&gt;"04/01"),3,31),"")</f>
        <v/>
      </c>
      <c r="V115" s="54" t="str">
        <f>IF(U115=DATE($C$2+1,3,31),"〇","")</f>
        <v/>
      </c>
      <c r="W115" s="56" t="str">
        <f>IFERROR(DATEDIF($F115,G$3,"Y"),"")</f>
        <v/>
      </c>
      <c r="X115" s="56" t="str">
        <f t="shared" ref="X115:X119" si="560">IFERROR(DATEDIF($F115,H$3,"Y"),"")</f>
        <v/>
      </c>
      <c r="Y115" s="56" t="str">
        <f t="shared" ref="Y115:Y119" si="561">IFERROR(DATEDIF($F115,I$3,"Y"),"")</f>
        <v/>
      </c>
      <c r="Z115" s="56" t="str">
        <f t="shared" ref="Z115:Z119" si="562">IFERROR(DATEDIF($F115,J$3,"Y"),"")</f>
        <v/>
      </c>
      <c r="AA115" s="56" t="str">
        <f t="shared" ref="AA115:AA119" si="563">IFERROR(DATEDIF($F115,K$3,"Y"),"")</f>
        <v/>
      </c>
      <c r="AB115" s="56" t="str">
        <f t="shared" ref="AB115:AB119" si="564">IFERROR(DATEDIF($F115,L$3,"Y"),"")</f>
        <v/>
      </c>
      <c r="AC115" s="56" t="str">
        <f t="shared" ref="AC115:AC119" si="565">IFERROR(DATEDIF($F115,M$3,"Y"),"")</f>
        <v/>
      </c>
      <c r="AD115" s="56" t="str">
        <f t="shared" ref="AD115:AD119" si="566">IFERROR(DATEDIF($F115,N$3,"Y"),"")</f>
        <v/>
      </c>
      <c r="AE115" s="56" t="str">
        <f t="shared" ref="AE115:AE119" si="567">IFERROR(DATEDIF($F115,O$3,"Y"),"")</f>
        <v/>
      </c>
      <c r="AF115" s="56" t="str">
        <f t="shared" ref="AF115:AF119" si="568">IFERROR(DATEDIF($F115,P$3,"Y"),"")</f>
        <v/>
      </c>
      <c r="AG115" s="56" t="str">
        <f t="shared" ref="AG115:AG119" si="569">IFERROR(DATEDIF($F115,Q$3,"Y"),"")</f>
        <v/>
      </c>
      <c r="AH115" s="57" t="str">
        <f t="shared" ref="AH115:AH119" si="570">IFERROR(IF(AND(MONTH(F115)=2,DAY(F115)=29),DATEDIF($F115,R$3+1,"Y"),DATEDIF($F115,R$3,"Y")),"")</f>
        <v/>
      </c>
      <c r="AI115" s="58" t="str">
        <f t="shared" ref="AI115:AT116" si="571">IF(W115="","",COUNTIF($U115,"&gt;"&amp;$S$3)+COUNTIF(AI114,"&gt;0"))</f>
        <v/>
      </c>
      <c r="AJ115" s="58" t="str">
        <f t="shared" si="571"/>
        <v/>
      </c>
      <c r="AK115" s="58" t="str">
        <f t="shared" si="571"/>
        <v/>
      </c>
      <c r="AL115" s="58" t="str">
        <f t="shared" si="571"/>
        <v/>
      </c>
      <c r="AM115" s="58" t="str">
        <f t="shared" si="571"/>
        <v/>
      </c>
      <c r="AN115" s="58" t="str">
        <f t="shared" si="571"/>
        <v/>
      </c>
      <c r="AO115" s="58" t="str">
        <f t="shared" si="571"/>
        <v/>
      </c>
      <c r="AP115" s="58" t="str">
        <f t="shared" si="571"/>
        <v/>
      </c>
      <c r="AQ115" s="58" t="str">
        <f t="shared" si="571"/>
        <v/>
      </c>
      <c r="AR115" s="58" t="str">
        <f t="shared" si="571"/>
        <v/>
      </c>
      <c r="AS115" s="58" t="str">
        <f t="shared" si="571"/>
        <v/>
      </c>
      <c r="AT115" s="59" t="str">
        <f t="shared" si="571"/>
        <v/>
      </c>
      <c r="AU115" s="35"/>
    </row>
    <row r="116" spans="1:47" ht="18" customHeight="1" x14ac:dyDescent="0.4">
      <c r="A116" s="11"/>
      <c r="B116" s="8"/>
      <c r="C116" s="9"/>
      <c r="D116" s="9"/>
      <c r="E116" s="10"/>
      <c r="F116" s="4" t="str">
        <f>IFERROR(DATE(C116,D116,E116),"")</f>
        <v/>
      </c>
      <c r="G116" s="129">
        <f t="shared" ref="G116:G119" si="572">IFERROR(
    IF(W116&gt;18, 0,
        IF(AND(W116=18, $T116=""), 0,
            IF(AND(W116=17, $T116=""), 0,
                IF(AI116&gt;2, 30000,
                    IF(W116&lt;3, 15000, 10000)
                )
            )
        )
    ),
"")</f>
        <v>0</v>
      </c>
      <c r="H116" s="130">
        <f t="shared" ref="H116:H119" si="573">IFERROR(
    IF(X116&gt;18, 0,
        IF(AND(X116=18, $T116=""), 0,
            IF(AJ116&gt;2, 30000,
                IF(X116&lt;3, 15000, 10000)
            )
        )
    ),
"")</f>
        <v>0</v>
      </c>
      <c r="I116" s="129">
        <f t="shared" ref="I116:I119" si="574">IFERROR(
    IF(Y116&gt;18, 0,
        IF(AND(Y116=18, $T116=""), 0,
            IF(AK116&gt;2, 30000,
                IF(Y116&lt;3, 15000, 10000)
            )
        )
    ),
"")</f>
        <v>0</v>
      </c>
      <c r="J116" s="130">
        <f t="shared" ref="J116:J119" si="575">IFERROR(
    IF(Z116&gt;18, 0,
        IF(AND(Z116=18, $T116=""), 0,
            IF(AL116&gt;2, 30000,
                IF(Z116&lt;3, 15000, 10000)
            )
        )
    ),
"")</f>
        <v>0</v>
      </c>
      <c r="K116" s="129">
        <f t="shared" ref="K116:K119" si="576">IFERROR(
    IF(AA116&gt;18, 0,
        IF(AND(AA116=18, $T116=""), 0,
            IF(AM116&gt;2, 30000,
                IF(AA116&lt;3, 15000, 10000)
            )
        )
    ),
"")</f>
        <v>0</v>
      </c>
      <c r="L116" s="130">
        <f t="shared" ref="L116:L119" si="577">IFERROR(
    IF(AB116&gt;18, 0,
        IF(AND(AB116=18, $T116=""), 0,
            IF(AN116&gt;2, 30000,
                IF(AB116&lt;3, 15000, 10000)
            )
        )
    ),
"")</f>
        <v>0</v>
      </c>
      <c r="M116" s="129">
        <f t="shared" ref="M116:M119" si="578">IFERROR(
    IF(AC116&gt;18, 0,
        IF(AND(AC116=18, $T116=""), 0,
            IF(AO116&gt;2, 30000,
                IF(AC116&lt;3, 15000, 10000)
            )
        )
    ),
"")</f>
        <v>0</v>
      </c>
      <c r="N116" s="130">
        <f t="shared" ref="N116:N119" si="579">IFERROR(
    IF(AD116&gt;18, 0,
        IF(AND(AD116=18, $T116=""), 0,
            IF(AP116&gt;2, 30000,
                IF(AD116&lt;3, 15000, 10000)
            )
        )
    ),
"")</f>
        <v>0</v>
      </c>
      <c r="O116" s="129">
        <f t="shared" ref="O116:O119" si="580">IFERROR(
    IF(AE116&gt;18, 0,
        IF(AND(AE116=18, $T116=""), 0,
            IF(AQ116&gt;2, 30000,
                IF(AE116&lt;3, 15000, 10000)
            )
        )
    ),
"")</f>
        <v>0</v>
      </c>
      <c r="P116" s="130">
        <f t="shared" ref="P116:P119" si="581">IFERROR(
    IF(AF116&gt;18, 0,
        IF(AND(AF116=18, $T116=""), 0,
            IF(AR116&gt;2, 30000,
                IF(AF116&lt;3, 15000, 10000)
            )
        )
    ),
"")</f>
        <v>0</v>
      </c>
      <c r="Q116" s="129">
        <f t="shared" ref="Q116:Q119" si="582">IFERROR(
    IF(AG116&gt;18, 0,
        IF(AND(AG116=18, $T116=""), 0,
            IF(AS116&gt;2, 30000,
                IF(AG116&lt;3, 15000, 10000)
            )
        )
    ),
"")</f>
        <v>0</v>
      </c>
      <c r="R116" s="130">
        <f t="shared" ref="R116:R119" si="583">IFERROR(
    IF(AH116&gt;18, 0,
        IF(AND(AH116=18, $T116=""), 0,
            IF(AT116&gt;2, 30000,
                IF(AH116&lt;3, 15000, 10000)
            )
        )
    ),
"")</f>
        <v>0</v>
      </c>
      <c r="S116" s="60" t="str">
        <f>IFERROR(DATE(YEAR($F116)+18+(TEXT($F116,"mm/dd")&gt;"04/01"),3,31),"")</f>
        <v/>
      </c>
      <c r="T116" s="54" t="str">
        <f>IF(S116=DATE($C$2+1,3,31),"〇","")</f>
        <v/>
      </c>
      <c r="U116" s="61" t="str">
        <f>IFERROR(DATE(YEAR($F116)+22+(TEXT($F116,"mm/dd")&gt;"04/01"),3,31),"")</f>
        <v/>
      </c>
      <c r="V116" s="54" t="str">
        <f>IF(U116=DATE($C$2+1,3,31),"〇","")</f>
        <v/>
      </c>
      <c r="W116" s="56" t="str">
        <f>IFERROR(DATEDIF($F116,G$3,"Y"),"")</f>
        <v/>
      </c>
      <c r="X116" s="56" t="str">
        <f t="shared" si="560"/>
        <v/>
      </c>
      <c r="Y116" s="56" t="str">
        <f t="shared" si="561"/>
        <v/>
      </c>
      <c r="Z116" s="56" t="str">
        <f t="shared" si="562"/>
        <v/>
      </c>
      <c r="AA116" s="56" t="str">
        <f t="shared" si="563"/>
        <v/>
      </c>
      <c r="AB116" s="56" t="str">
        <f t="shared" si="564"/>
        <v/>
      </c>
      <c r="AC116" s="56" t="str">
        <f t="shared" si="565"/>
        <v/>
      </c>
      <c r="AD116" s="56" t="str">
        <f t="shared" si="566"/>
        <v/>
      </c>
      <c r="AE116" s="56" t="str">
        <f t="shared" si="567"/>
        <v/>
      </c>
      <c r="AF116" s="56" t="str">
        <f t="shared" si="568"/>
        <v/>
      </c>
      <c r="AG116" s="56" t="str">
        <f t="shared" si="569"/>
        <v/>
      </c>
      <c r="AH116" s="62" t="str">
        <f t="shared" si="570"/>
        <v/>
      </c>
      <c r="AI116" s="58" t="str">
        <f t="shared" si="571"/>
        <v/>
      </c>
      <c r="AJ116" s="58" t="str">
        <f t="shared" si="571"/>
        <v/>
      </c>
      <c r="AK116" s="58" t="str">
        <f t="shared" si="571"/>
        <v/>
      </c>
      <c r="AL116" s="58" t="str">
        <f t="shared" si="571"/>
        <v/>
      </c>
      <c r="AM116" s="58" t="str">
        <f t="shared" si="571"/>
        <v/>
      </c>
      <c r="AN116" s="58" t="str">
        <f t="shared" si="571"/>
        <v/>
      </c>
      <c r="AO116" s="58" t="str">
        <f t="shared" si="571"/>
        <v/>
      </c>
      <c r="AP116" s="58" t="str">
        <f t="shared" si="571"/>
        <v/>
      </c>
      <c r="AQ116" s="58" t="str">
        <f t="shared" si="571"/>
        <v/>
      </c>
      <c r="AR116" s="58" t="str">
        <f t="shared" si="571"/>
        <v/>
      </c>
      <c r="AS116" s="58" t="str">
        <f t="shared" si="571"/>
        <v/>
      </c>
      <c r="AT116" s="63" t="str">
        <f t="shared" si="571"/>
        <v/>
      </c>
      <c r="AU116" s="35"/>
    </row>
    <row r="117" spans="1:47" ht="18" customHeight="1" x14ac:dyDescent="0.4">
      <c r="A117" s="12"/>
      <c r="B117" s="8"/>
      <c r="C117" s="9"/>
      <c r="D117" s="9"/>
      <c r="E117" s="10"/>
      <c r="F117" s="4" t="str">
        <f>IFERROR(DATE(C117,D117,E117),"")</f>
        <v/>
      </c>
      <c r="G117" s="129">
        <f t="shared" si="572"/>
        <v>0</v>
      </c>
      <c r="H117" s="130">
        <f t="shared" si="573"/>
        <v>0</v>
      </c>
      <c r="I117" s="129">
        <f t="shared" si="574"/>
        <v>0</v>
      </c>
      <c r="J117" s="130">
        <f t="shared" si="575"/>
        <v>0</v>
      </c>
      <c r="K117" s="129">
        <f t="shared" si="576"/>
        <v>0</v>
      </c>
      <c r="L117" s="130">
        <f t="shared" si="577"/>
        <v>0</v>
      </c>
      <c r="M117" s="129">
        <f t="shared" si="578"/>
        <v>0</v>
      </c>
      <c r="N117" s="130">
        <f t="shared" si="579"/>
        <v>0</v>
      </c>
      <c r="O117" s="129">
        <f t="shared" si="580"/>
        <v>0</v>
      </c>
      <c r="P117" s="130">
        <f t="shared" si="581"/>
        <v>0</v>
      </c>
      <c r="Q117" s="129">
        <f t="shared" si="582"/>
        <v>0</v>
      </c>
      <c r="R117" s="130">
        <f t="shared" si="583"/>
        <v>0</v>
      </c>
      <c r="S117" s="60" t="str">
        <f t="shared" ref="S117" si="584">IFERROR(DATE(YEAR($F117)+18+(TEXT($F117,"mm/dd")&gt;"04/01"),3,31),"")</f>
        <v/>
      </c>
      <c r="T117" s="54" t="str">
        <f>IF(S117=DATE($C$2+1,3,31),"〇","")</f>
        <v/>
      </c>
      <c r="U117" s="61" t="str">
        <f t="shared" ref="U117:U119" si="585">IFERROR(DATE(YEAR($F117)+22+(TEXT($F117,"mm/dd")&gt;"04/01"),3,31),"")</f>
        <v/>
      </c>
      <c r="V117" s="54" t="str">
        <f>IF(U117=DATE($C$2+1,3,31),"〇","")</f>
        <v/>
      </c>
      <c r="W117" s="56" t="str">
        <f t="shared" ref="W117:W119" si="586">IFERROR(DATEDIF($F117,G$3,"Y"),"")</f>
        <v/>
      </c>
      <c r="X117" s="56" t="str">
        <f t="shared" si="560"/>
        <v/>
      </c>
      <c r="Y117" s="56" t="str">
        <f t="shared" si="561"/>
        <v/>
      </c>
      <c r="Z117" s="56" t="str">
        <f t="shared" si="562"/>
        <v/>
      </c>
      <c r="AA117" s="56" t="str">
        <f t="shared" si="563"/>
        <v/>
      </c>
      <c r="AB117" s="56" t="str">
        <f t="shared" si="564"/>
        <v/>
      </c>
      <c r="AC117" s="56" t="str">
        <f t="shared" si="565"/>
        <v/>
      </c>
      <c r="AD117" s="56" t="str">
        <f t="shared" si="566"/>
        <v/>
      </c>
      <c r="AE117" s="56" t="str">
        <f t="shared" si="567"/>
        <v/>
      </c>
      <c r="AF117" s="56" t="str">
        <f t="shared" si="568"/>
        <v/>
      </c>
      <c r="AG117" s="56" t="str">
        <f t="shared" si="569"/>
        <v/>
      </c>
      <c r="AH117" s="62" t="str">
        <f t="shared" si="570"/>
        <v/>
      </c>
      <c r="AI117" s="58" t="str">
        <f t="shared" ref="AI117:AT117" si="587">IF(W117="","",COUNTIF($U117,"&gt;"&amp;$S$3)+COUNTIF(AI115:AI116,"&gt;0"))</f>
        <v/>
      </c>
      <c r="AJ117" s="58" t="str">
        <f t="shared" si="587"/>
        <v/>
      </c>
      <c r="AK117" s="58" t="str">
        <f t="shared" si="587"/>
        <v/>
      </c>
      <c r="AL117" s="58" t="str">
        <f t="shared" si="587"/>
        <v/>
      </c>
      <c r="AM117" s="58" t="str">
        <f t="shared" si="587"/>
        <v/>
      </c>
      <c r="AN117" s="58" t="str">
        <f t="shared" si="587"/>
        <v/>
      </c>
      <c r="AO117" s="58" t="str">
        <f t="shared" si="587"/>
        <v/>
      </c>
      <c r="AP117" s="58" t="str">
        <f t="shared" si="587"/>
        <v/>
      </c>
      <c r="AQ117" s="58" t="str">
        <f t="shared" si="587"/>
        <v/>
      </c>
      <c r="AR117" s="58" t="str">
        <f t="shared" si="587"/>
        <v/>
      </c>
      <c r="AS117" s="58" t="str">
        <f t="shared" si="587"/>
        <v/>
      </c>
      <c r="AT117" s="63" t="str">
        <f t="shared" si="587"/>
        <v/>
      </c>
      <c r="AU117" s="35"/>
    </row>
    <row r="118" spans="1:47" ht="18" customHeight="1" x14ac:dyDescent="0.4">
      <c r="A118" s="12"/>
      <c r="B118" s="8"/>
      <c r="C118" s="9"/>
      <c r="D118" s="9"/>
      <c r="E118" s="10"/>
      <c r="F118" s="4" t="str">
        <f>IFERROR(DATE(C118,D118,E118),"")</f>
        <v/>
      </c>
      <c r="G118" s="129">
        <f t="shared" si="572"/>
        <v>0</v>
      </c>
      <c r="H118" s="130">
        <f t="shared" si="573"/>
        <v>0</v>
      </c>
      <c r="I118" s="129">
        <f t="shared" si="574"/>
        <v>0</v>
      </c>
      <c r="J118" s="130">
        <f t="shared" si="575"/>
        <v>0</v>
      </c>
      <c r="K118" s="129">
        <f t="shared" si="576"/>
        <v>0</v>
      </c>
      <c r="L118" s="130">
        <f t="shared" si="577"/>
        <v>0</v>
      </c>
      <c r="M118" s="129">
        <f t="shared" si="578"/>
        <v>0</v>
      </c>
      <c r="N118" s="130">
        <f t="shared" si="579"/>
        <v>0</v>
      </c>
      <c r="O118" s="129">
        <f t="shared" si="580"/>
        <v>0</v>
      </c>
      <c r="P118" s="130">
        <f t="shared" si="581"/>
        <v>0</v>
      </c>
      <c r="Q118" s="129">
        <f t="shared" si="582"/>
        <v>0</v>
      </c>
      <c r="R118" s="130">
        <f t="shared" si="583"/>
        <v>0</v>
      </c>
      <c r="S118" s="60" t="str">
        <f>IFERROR(DATE(YEAR($F118)+18+(TEXT($F118,"mm/dd")&gt;"04/01"),3,31),"")</f>
        <v/>
      </c>
      <c r="T118" s="54" t="str">
        <f>IF(S118=DATE($C$2+1,3,31),"〇","")</f>
        <v/>
      </c>
      <c r="U118" s="61" t="str">
        <f t="shared" si="585"/>
        <v/>
      </c>
      <c r="V118" s="54" t="str">
        <f>IF(U118=DATE($C$2+1,3,31),"〇","")</f>
        <v/>
      </c>
      <c r="W118" s="56" t="str">
        <f t="shared" si="586"/>
        <v/>
      </c>
      <c r="X118" s="56" t="str">
        <f t="shared" si="560"/>
        <v/>
      </c>
      <c r="Y118" s="56" t="str">
        <f t="shared" si="561"/>
        <v/>
      </c>
      <c r="Z118" s="56" t="str">
        <f t="shared" si="562"/>
        <v/>
      </c>
      <c r="AA118" s="56" t="str">
        <f t="shared" si="563"/>
        <v/>
      </c>
      <c r="AB118" s="56" t="str">
        <f t="shared" si="564"/>
        <v/>
      </c>
      <c r="AC118" s="56" t="str">
        <f t="shared" si="565"/>
        <v/>
      </c>
      <c r="AD118" s="56" t="str">
        <f t="shared" si="566"/>
        <v/>
      </c>
      <c r="AE118" s="56" t="str">
        <f t="shared" si="567"/>
        <v/>
      </c>
      <c r="AF118" s="56" t="str">
        <f t="shared" si="568"/>
        <v/>
      </c>
      <c r="AG118" s="56" t="str">
        <f t="shared" si="569"/>
        <v/>
      </c>
      <c r="AH118" s="62" t="str">
        <f t="shared" si="570"/>
        <v/>
      </c>
      <c r="AI118" s="58" t="str">
        <f t="shared" ref="AI118:AT118" si="588">IF(W118="","",COUNTIF($U118,"&gt;"&amp;$S$3)+COUNTIF(AI115:AI117,"&gt;0"))</f>
        <v/>
      </c>
      <c r="AJ118" s="58" t="str">
        <f t="shared" si="588"/>
        <v/>
      </c>
      <c r="AK118" s="58" t="str">
        <f t="shared" si="588"/>
        <v/>
      </c>
      <c r="AL118" s="58" t="str">
        <f t="shared" si="588"/>
        <v/>
      </c>
      <c r="AM118" s="58" t="str">
        <f t="shared" si="588"/>
        <v/>
      </c>
      <c r="AN118" s="58" t="str">
        <f t="shared" si="588"/>
        <v/>
      </c>
      <c r="AO118" s="58" t="str">
        <f t="shared" si="588"/>
        <v/>
      </c>
      <c r="AP118" s="58" t="str">
        <f t="shared" si="588"/>
        <v/>
      </c>
      <c r="AQ118" s="58" t="str">
        <f t="shared" si="588"/>
        <v/>
      </c>
      <c r="AR118" s="58" t="str">
        <f t="shared" si="588"/>
        <v/>
      </c>
      <c r="AS118" s="58" t="str">
        <f t="shared" si="588"/>
        <v/>
      </c>
      <c r="AT118" s="63" t="str">
        <f t="shared" si="588"/>
        <v/>
      </c>
      <c r="AU118" s="35"/>
    </row>
    <row r="119" spans="1:47" ht="18" customHeight="1" x14ac:dyDescent="0.4">
      <c r="A119" s="13"/>
      <c r="B119" s="14"/>
      <c r="C119" s="15"/>
      <c r="D119" s="15"/>
      <c r="E119" s="16"/>
      <c r="F119" s="4" t="str">
        <f>IFERROR(DATE(C119,D119,E119),"")</f>
        <v/>
      </c>
      <c r="G119" s="129">
        <f t="shared" si="572"/>
        <v>0</v>
      </c>
      <c r="H119" s="130">
        <f t="shared" si="573"/>
        <v>0</v>
      </c>
      <c r="I119" s="129">
        <f t="shared" si="574"/>
        <v>0</v>
      </c>
      <c r="J119" s="130">
        <f t="shared" si="575"/>
        <v>0</v>
      </c>
      <c r="K119" s="129">
        <f t="shared" si="576"/>
        <v>0</v>
      </c>
      <c r="L119" s="130">
        <f t="shared" si="577"/>
        <v>0</v>
      </c>
      <c r="M119" s="129">
        <f t="shared" si="578"/>
        <v>0</v>
      </c>
      <c r="N119" s="130">
        <f t="shared" si="579"/>
        <v>0</v>
      </c>
      <c r="O119" s="129">
        <f t="shared" si="580"/>
        <v>0</v>
      </c>
      <c r="P119" s="130">
        <f t="shared" si="581"/>
        <v>0</v>
      </c>
      <c r="Q119" s="129">
        <f t="shared" si="582"/>
        <v>0</v>
      </c>
      <c r="R119" s="130">
        <f t="shared" si="583"/>
        <v>0</v>
      </c>
      <c r="S119" s="60" t="str">
        <f>IFERROR(DATE(YEAR($F119)+18+(TEXT($F119,"mm/dd")&gt;"04/01"),3,31),"")</f>
        <v/>
      </c>
      <c r="T119" s="54" t="str">
        <f>IF(S119=DATE($C$2+1,3,31),"〇","")</f>
        <v/>
      </c>
      <c r="U119" s="61" t="str">
        <f t="shared" si="585"/>
        <v/>
      </c>
      <c r="V119" s="54" t="str">
        <f>IF(U119=DATE($C$2+1,3,31),"〇","")</f>
        <v/>
      </c>
      <c r="W119" s="56" t="str">
        <f t="shared" si="586"/>
        <v/>
      </c>
      <c r="X119" s="56" t="str">
        <f t="shared" si="560"/>
        <v/>
      </c>
      <c r="Y119" s="56" t="str">
        <f t="shared" si="561"/>
        <v/>
      </c>
      <c r="Z119" s="56" t="str">
        <f t="shared" si="562"/>
        <v/>
      </c>
      <c r="AA119" s="56" t="str">
        <f t="shared" si="563"/>
        <v/>
      </c>
      <c r="AB119" s="56" t="str">
        <f t="shared" si="564"/>
        <v/>
      </c>
      <c r="AC119" s="56" t="str">
        <f t="shared" si="565"/>
        <v/>
      </c>
      <c r="AD119" s="56" t="str">
        <f t="shared" si="566"/>
        <v/>
      </c>
      <c r="AE119" s="56" t="str">
        <f t="shared" si="567"/>
        <v/>
      </c>
      <c r="AF119" s="56" t="str">
        <f t="shared" si="568"/>
        <v/>
      </c>
      <c r="AG119" s="56" t="str">
        <f t="shared" si="569"/>
        <v/>
      </c>
      <c r="AH119" s="64" t="str">
        <f t="shared" si="570"/>
        <v/>
      </c>
      <c r="AI119" s="58" t="str">
        <f t="shared" ref="AI119:AT119" si="589">IF(W119="","",COUNTIF($U119,"&gt;"&amp;$S$3)+COUNTIF(AI115:AI118,"&gt;0"))</f>
        <v/>
      </c>
      <c r="AJ119" s="58" t="str">
        <f t="shared" si="589"/>
        <v/>
      </c>
      <c r="AK119" s="58" t="str">
        <f t="shared" si="589"/>
        <v/>
      </c>
      <c r="AL119" s="58" t="str">
        <f t="shared" si="589"/>
        <v/>
      </c>
      <c r="AM119" s="58" t="str">
        <f t="shared" si="589"/>
        <v/>
      </c>
      <c r="AN119" s="58" t="str">
        <f t="shared" si="589"/>
        <v/>
      </c>
      <c r="AO119" s="58" t="str">
        <f t="shared" si="589"/>
        <v/>
      </c>
      <c r="AP119" s="58" t="str">
        <f t="shared" si="589"/>
        <v/>
      </c>
      <c r="AQ119" s="58" t="str">
        <f t="shared" si="589"/>
        <v/>
      </c>
      <c r="AR119" s="58" t="str">
        <f t="shared" si="589"/>
        <v/>
      </c>
      <c r="AS119" s="58" t="str">
        <f t="shared" si="589"/>
        <v/>
      </c>
      <c r="AT119" s="63" t="str">
        <f t="shared" si="589"/>
        <v/>
      </c>
      <c r="AU119" s="35"/>
    </row>
    <row r="120" spans="1:47" ht="18" customHeight="1" x14ac:dyDescent="0.4">
      <c r="A120" s="131"/>
      <c r="B120" s="141" t="s">
        <v>7</v>
      </c>
      <c r="C120" s="141"/>
      <c r="D120" s="141"/>
      <c r="E120" s="142"/>
      <c r="F120" s="2"/>
      <c r="G120" s="134">
        <f>SUM(G115:G119)</f>
        <v>0</v>
      </c>
      <c r="H120" s="135">
        <f t="shared" ref="H120" si="590">SUM(H115:H119)</f>
        <v>0</v>
      </c>
      <c r="I120" s="134">
        <f>SUM(I115:I119)</f>
        <v>0</v>
      </c>
      <c r="J120" s="135">
        <f t="shared" ref="J120" si="591">SUM(J115:J119)</f>
        <v>0</v>
      </c>
      <c r="K120" s="134">
        <f>SUM(K115:K119)</f>
        <v>0</v>
      </c>
      <c r="L120" s="135">
        <f t="shared" ref="L120" si="592">SUM(L115:L119)</f>
        <v>0</v>
      </c>
      <c r="M120" s="134">
        <f>SUM(M115:M119)</f>
        <v>0</v>
      </c>
      <c r="N120" s="135">
        <f t="shared" ref="N120" si="593">SUM(N115:N119)</f>
        <v>0</v>
      </c>
      <c r="O120" s="134">
        <f>SUM(O115:O119)</f>
        <v>0</v>
      </c>
      <c r="P120" s="135">
        <f t="shared" ref="P120" si="594">SUM(P115:P119)</f>
        <v>0</v>
      </c>
      <c r="Q120" s="134">
        <f>SUM(Q115:Q119)</f>
        <v>0</v>
      </c>
      <c r="R120" s="136">
        <f t="shared" ref="R120" si="595">SUM(R115:R119)</f>
        <v>0</v>
      </c>
      <c r="S120" s="65"/>
      <c r="T120" s="66"/>
      <c r="U120" s="67"/>
      <c r="V120" s="66"/>
      <c r="W120" s="68"/>
      <c r="X120" s="68"/>
      <c r="Y120" s="68"/>
      <c r="Z120" s="68"/>
      <c r="AA120" s="68"/>
      <c r="AB120" s="68"/>
      <c r="AC120" s="68"/>
      <c r="AD120" s="68"/>
      <c r="AE120" s="68"/>
      <c r="AF120" s="68"/>
      <c r="AG120" s="68"/>
      <c r="AH120" s="69"/>
      <c r="AI120" s="68"/>
      <c r="AJ120" s="68"/>
      <c r="AK120" s="68"/>
      <c r="AL120" s="68"/>
      <c r="AM120" s="68"/>
      <c r="AN120" s="68"/>
      <c r="AO120" s="68"/>
      <c r="AP120" s="68"/>
      <c r="AQ120" s="68"/>
      <c r="AR120" s="68"/>
      <c r="AS120" s="68"/>
      <c r="AT120" s="69"/>
      <c r="AU120" s="35"/>
    </row>
    <row r="121" spans="1:47" ht="18" customHeight="1" thickBot="1" x14ac:dyDescent="0.45">
      <c r="A121" s="137"/>
      <c r="B121" s="143" t="s">
        <v>8</v>
      </c>
      <c r="C121" s="143"/>
      <c r="D121" s="143"/>
      <c r="E121" s="144"/>
      <c r="F121" s="3"/>
      <c r="G121" s="140"/>
      <c r="H121" s="77">
        <f>SUM(G120,H120)</f>
        <v>0</v>
      </c>
      <c r="I121" s="140"/>
      <c r="J121" s="77">
        <f>SUM(I120,J120)</f>
        <v>0</v>
      </c>
      <c r="K121" s="140"/>
      <c r="L121" s="77">
        <f>SUM(K120,L120)</f>
        <v>0</v>
      </c>
      <c r="M121" s="140"/>
      <c r="N121" s="77">
        <f>SUM(M120,N120)</f>
        <v>0</v>
      </c>
      <c r="O121" s="140"/>
      <c r="P121" s="77">
        <f>SUM(O120,P120)</f>
        <v>0</v>
      </c>
      <c r="Q121" s="140"/>
      <c r="R121" s="78">
        <f>SUM(Q120,R120)</f>
        <v>0</v>
      </c>
      <c r="S121" s="70"/>
      <c r="T121" s="71"/>
      <c r="U121" s="72"/>
      <c r="V121" s="71"/>
      <c r="W121" s="73"/>
      <c r="X121" s="73"/>
      <c r="Y121" s="73"/>
      <c r="Z121" s="73"/>
      <c r="AA121" s="73"/>
      <c r="AB121" s="73"/>
      <c r="AC121" s="73"/>
      <c r="AD121" s="73"/>
      <c r="AE121" s="73"/>
      <c r="AF121" s="73"/>
      <c r="AG121" s="73"/>
      <c r="AH121" s="74"/>
      <c r="AI121" s="75"/>
      <c r="AJ121" s="75"/>
      <c r="AK121" s="75"/>
      <c r="AL121" s="75"/>
      <c r="AM121" s="75"/>
      <c r="AN121" s="75"/>
      <c r="AO121" s="75"/>
      <c r="AP121" s="75"/>
      <c r="AQ121" s="75"/>
      <c r="AR121" s="75"/>
      <c r="AS121" s="75"/>
      <c r="AT121" s="76"/>
      <c r="AU121" s="35"/>
    </row>
    <row r="122" spans="1:47" ht="18" customHeight="1" thickTop="1" x14ac:dyDescent="0.4">
      <c r="A122" s="7"/>
      <c r="B122" s="8"/>
      <c r="C122" s="9"/>
      <c r="D122" s="9"/>
      <c r="E122" s="10"/>
      <c r="F122" s="4" t="str">
        <f>IFERROR(DATE(C122,D122,E122),"")</f>
        <v/>
      </c>
      <c r="G122" s="129">
        <f>IFERROR(
    IF(W122&gt;18, 0,
        IF(AND(W122=18, $T122=""), 0,
            IF(AND(W122=17, $T122=""), 0,
                IF(AI122&gt;2, 30000,
                    IF(W122&lt;3, 15000, 10000)
                )
            )
        )
    ),
"")</f>
        <v>0</v>
      </c>
      <c r="H122" s="130">
        <f t="shared" ref="H122:R122" si="596">IFERROR(
    IF(X122&gt;18, 0,
        IF(AND(X122=18, $T122=""), 0,
            IF(AJ122&gt;2, 30000,
                IF(X122&lt;3, 15000, 10000)
            )
        )
    ),
"")</f>
        <v>0</v>
      </c>
      <c r="I122" s="129">
        <f t="shared" si="596"/>
        <v>0</v>
      </c>
      <c r="J122" s="130">
        <f t="shared" si="596"/>
        <v>0</v>
      </c>
      <c r="K122" s="129">
        <f t="shared" si="596"/>
        <v>0</v>
      </c>
      <c r="L122" s="130">
        <f t="shared" si="596"/>
        <v>0</v>
      </c>
      <c r="M122" s="129">
        <f t="shared" si="596"/>
        <v>0</v>
      </c>
      <c r="N122" s="130">
        <f t="shared" si="596"/>
        <v>0</v>
      </c>
      <c r="O122" s="129">
        <f t="shared" si="596"/>
        <v>0</v>
      </c>
      <c r="P122" s="130">
        <f t="shared" si="596"/>
        <v>0</v>
      </c>
      <c r="Q122" s="129">
        <f t="shared" si="596"/>
        <v>0</v>
      </c>
      <c r="R122" s="130">
        <f t="shared" si="596"/>
        <v>0</v>
      </c>
      <c r="S122" s="53" t="str">
        <f>IFERROR(DATE(YEAR($F122)+18+(TEXT($F122,"mm/dd")&gt;"04/01"),3,31),"")</f>
        <v/>
      </c>
      <c r="T122" s="54" t="str">
        <f>IF(S122=DATE($C$2+1,3,31),"〇","")</f>
        <v/>
      </c>
      <c r="U122" s="55" t="str">
        <f>IFERROR(DATE(YEAR($F122)+22+(TEXT($F122,"mm/dd")&gt;"04/01"),3,31),"")</f>
        <v/>
      </c>
      <c r="V122" s="54" t="str">
        <f>IF(U122=DATE($C$2+1,3,31),"〇","")</f>
        <v/>
      </c>
      <c r="W122" s="56" t="str">
        <f>IFERROR(DATEDIF($F122,G$3,"Y"),"")</f>
        <v/>
      </c>
      <c r="X122" s="56" t="str">
        <f t="shared" ref="X122:X126" si="597">IFERROR(DATEDIF($F122,H$3,"Y"),"")</f>
        <v/>
      </c>
      <c r="Y122" s="56" t="str">
        <f t="shared" ref="Y122:Y126" si="598">IFERROR(DATEDIF($F122,I$3,"Y"),"")</f>
        <v/>
      </c>
      <c r="Z122" s="56" t="str">
        <f t="shared" ref="Z122:Z126" si="599">IFERROR(DATEDIF($F122,J$3,"Y"),"")</f>
        <v/>
      </c>
      <c r="AA122" s="56" t="str">
        <f t="shared" ref="AA122:AA126" si="600">IFERROR(DATEDIF($F122,K$3,"Y"),"")</f>
        <v/>
      </c>
      <c r="AB122" s="56" t="str">
        <f t="shared" ref="AB122:AB126" si="601">IFERROR(DATEDIF($F122,L$3,"Y"),"")</f>
        <v/>
      </c>
      <c r="AC122" s="56" t="str">
        <f t="shared" ref="AC122:AC126" si="602">IFERROR(DATEDIF($F122,M$3,"Y"),"")</f>
        <v/>
      </c>
      <c r="AD122" s="56" t="str">
        <f t="shared" ref="AD122:AD126" si="603">IFERROR(DATEDIF($F122,N$3,"Y"),"")</f>
        <v/>
      </c>
      <c r="AE122" s="56" t="str">
        <f t="shared" ref="AE122:AE126" si="604">IFERROR(DATEDIF($F122,O$3,"Y"),"")</f>
        <v/>
      </c>
      <c r="AF122" s="56" t="str">
        <f t="shared" ref="AF122:AF126" si="605">IFERROR(DATEDIF($F122,P$3,"Y"),"")</f>
        <v/>
      </c>
      <c r="AG122" s="56" t="str">
        <f t="shared" ref="AG122:AG126" si="606">IFERROR(DATEDIF($F122,Q$3,"Y"),"")</f>
        <v/>
      </c>
      <c r="AH122" s="57" t="str">
        <f t="shared" ref="AH122:AH126" si="607">IFERROR(IF(AND(MONTH(F122)=2,DAY(F122)=29),DATEDIF($F122,R$3+1,"Y"),DATEDIF($F122,R$3,"Y")),"")</f>
        <v/>
      </c>
      <c r="AI122" s="58" t="str">
        <f t="shared" ref="AI122:AT123" si="608">IF(W122="","",COUNTIF($U122,"&gt;"&amp;$S$3)+COUNTIF(AI121,"&gt;0"))</f>
        <v/>
      </c>
      <c r="AJ122" s="58" t="str">
        <f t="shared" si="608"/>
        <v/>
      </c>
      <c r="AK122" s="58" t="str">
        <f t="shared" si="608"/>
        <v/>
      </c>
      <c r="AL122" s="58" t="str">
        <f t="shared" si="608"/>
        <v/>
      </c>
      <c r="AM122" s="58" t="str">
        <f t="shared" si="608"/>
        <v/>
      </c>
      <c r="AN122" s="58" t="str">
        <f t="shared" si="608"/>
        <v/>
      </c>
      <c r="AO122" s="58" t="str">
        <f t="shared" si="608"/>
        <v/>
      </c>
      <c r="AP122" s="58" t="str">
        <f t="shared" si="608"/>
        <v/>
      </c>
      <c r="AQ122" s="58" t="str">
        <f t="shared" si="608"/>
        <v/>
      </c>
      <c r="AR122" s="58" t="str">
        <f t="shared" si="608"/>
        <v/>
      </c>
      <c r="AS122" s="58" t="str">
        <f t="shared" si="608"/>
        <v/>
      </c>
      <c r="AT122" s="59" t="str">
        <f t="shared" si="608"/>
        <v/>
      </c>
      <c r="AU122" s="35"/>
    </row>
    <row r="123" spans="1:47" ht="18" customHeight="1" x14ac:dyDescent="0.4">
      <c r="A123" s="11"/>
      <c r="B123" s="8"/>
      <c r="C123" s="9"/>
      <c r="D123" s="9"/>
      <c r="E123" s="10"/>
      <c r="F123" s="4" t="str">
        <f>IFERROR(DATE(C123,D123,E123),"")</f>
        <v/>
      </c>
      <c r="G123" s="129">
        <f t="shared" ref="G123:G126" si="609">IFERROR(
    IF(W123&gt;18, 0,
        IF(AND(W123=18, $T123=""), 0,
            IF(AND(W123=17, $T123=""), 0,
                IF(AI123&gt;2, 30000,
                    IF(W123&lt;3, 15000, 10000)
                )
            )
        )
    ),
"")</f>
        <v>0</v>
      </c>
      <c r="H123" s="130">
        <f t="shared" ref="H123:H126" si="610">IFERROR(
    IF(X123&gt;18, 0,
        IF(AND(X123=18, $T123=""), 0,
            IF(AJ123&gt;2, 30000,
                IF(X123&lt;3, 15000, 10000)
            )
        )
    ),
"")</f>
        <v>0</v>
      </c>
      <c r="I123" s="129">
        <f t="shared" ref="I123:I126" si="611">IFERROR(
    IF(Y123&gt;18, 0,
        IF(AND(Y123=18, $T123=""), 0,
            IF(AK123&gt;2, 30000,
                IF(Y123&lt;3, 15000, 10000)
            )
        )
    ),
"")</f>
        <v>0</v>
      </c>
      <c r="J123" s="130">
        <f t="shared" ref="J123:J126" si="612">IFERROR(
    IF(Z123&gt;18, 0,
        IF(AND(Z123=18, $T123=""), 0,
            IF(AL123&gt;2, 30000,
                IF(Z123&lt;3, 15000, 10000)
            )
        )
    ),
"")</f>
        <v>0</v>
      </c>
      <c r="K123" s="129">
        <f t="shared" ref="K123:K126" si="613">IFERROR(
    IF(AA123&gt;18, 0,
        IF(AND(AA123=18, $T123=""), 0,
            IF(AM123&gt;2, 30000,
                IF(AA123&lt;3, 15000, 10000)
            )
        )
    ),
"")</f>
        <v>0</v>
      </c>
      <c r="L123" s="130">
        <f t="shared" ref="L123:L126" si="614">IFERROR(
    IF(AB123&gt;18, 0,
        IF(AND(AB123=18, $T123=""), 0,
            IF(AN123&gt;2, 30000,
                IF(AB123&lt;3, 15000, 10000)
            )
        )
    ),
"")</f>
        <v>0</v>
      </c>
      <c r="M123" s="129">
        <f t="shared" ref="M123:M126" si="615">IFERROR(
    IF(AC123&gt;18, 0,
        IF(AND(AC123=18, $T123=""), 0,
            IF(AO123&gt;2, 30000,
                IF(AC123&lt;3, 15000, 10000)
            )
        )
    ),
"")</f>
        <v>0</v>
      </c>
      <c r="N123" s="130">
        <f t="shared" ref="N123:N126" si="616">IFERROR(
    IF(AD123&gt;18, 0,
        IF(AND(AD123=18, $T123=""), 0,
            IF(AP123&gt;2, 30000,
                IF(AD123&lt;3, 15000, 10000)
            )
        )
    ),
"")</f>
        <v>0</v>
      </c>
      <c r="O123" s="129">
        <f t="shared" ref="O123:O126" si="617">IFERROR(
    IF(AE123&gt;18, 0,
        IF(AND(AE123=18, $T123=""), 0,
            IF(AQ123&gt;2, 30000,
                IF(AE123&lt;3, 15000, 10000)
            )
        )
    ),
"")</f>
        <v>0</v>
      </c>
      <c r="P123" s="130">
        <f t="shared" ref="P123:P126" si="618">IFERROR(
    IF(AF123&gt;18, 0,
        IF(AND(AF123=18, $T123=""), 0,
            IF(AR123&gt;2, 30000,
                IF(AF123&lt;3, 15000, 10000)
            )
        )
    ),
"")</f>
        <v>0</v>
      </c>
      <c r="Q123" s="129">
        <f t="shared" ref="Q123:Q126" si="619">IFERROR(
    IF(AG123&gt;18, 0,
        IF(AND(AG123=18, $T123=""), 0,
            IF(AS123&gt;2, 30000,
                IF(AG123&lt;3, 15000, 10000)
            )
        )
    ),
"")</f>
        <v>0</v>
      </c>
      <c r="R123" s="130">
        <f t="shared" ref="R123:R126" si="620">IFERROR(
    IF(AH123&gt;18, 0,
        IF(AND(AH123=18, $T123=""), 0,
            IF(AT123&gt;2, 30000,
                IF(AH123&lt;3, 15000, 10000)
            )
        )
    ),
"")</f>
        <v>0</v>
      </c>
      <c r="S123" s="60" t="str">
        <f>IFERROR(DATE(YEAR($F123)+18+(TEXT($F123,"mm/dd")&gt;"04/01"),3,31),"")</f>
        <v/>
      </c>
      <c r="T123" s="54" t="str">
        <f>IF(S123=DATE($C$2+1,3,31),"〇","")</f>
        <v/>
      </c>
      <c r="U123" s="61" t="str">
        <f>IFERROR(DATE(YEAR($F123)+22+(TEXT($F123,"mm/dd")&gt;"04/01"),3,31),"")</f>
        <v/>
      </c>
      <c r="V123" s="54" t="str">
        <f>IF(U123=DATE($C$2+1,3,31),"〇","")</f>
        <v/>
      </c>
      <c r="W123" s="56" t="str">
        <f>IFERROR(DATEDIF($F123,G$3,"Y"),"")</f>
        <v/>
      </c>
      <c r="X123" s="56" t="str">
        <f t="shared" si="597"/>
        <v/>
      </c>
      <c r="Y123" s="56" t="str">
        <f t="shared" si="598"/>
        <v/>
      </c>
      <c r="Z123" s="56" t="str">
        <f t="shared" si="599"/>
        <v/>
      </c>
      <c r="AA123" s="56" t="str">
        <f t="shared" si="600"/>
        <v/>
      </c>
      <c r="AB123" s="56" t="str">
        <f t="shared" si="601"/>
        <v/>
      </c>
      <c r="AC123" s="56" t="str">
        <f t="shared" si="602"/>
        <v/>
      </c>
      <c r="AD123" s="56" t="str">
        <f t="shared" si="603"/>
        <v/>
      </c>
      <c r="AE123" s="56" t="str">
        <f t="shared" si="604"/>
        <v/>
      </c>
      <c r="AF123" s="56" t="str">
        <f t="shared" si="605"/>
        <v/>
      </c>
      <c r="AG123" s="56" t="str">
        <f t="shared" si="606"/>
        <v/>
      </c>
      <c r="AH123" s="62" t="str">
        <f t="shared" si="607"/>
        <v/>
      </c>
      <c r="AI123" s="58" t="str">
        <f t="shared" si="608"/>
        <v/>
      </c>
      <c r="AJ123" s="58" t="str">
        <f t="shared" si="608"/>
        <v/>
      </c>
      <c r="AK123" s="58" t="str">
        <f t="shared" si="608"/>
        <v/>
      </c>
      <c r="AL123" s="58" t="str">
        <f t="shared" si="608"/>
        <v/>
      </c>
      <c r="AM123" s="58" t="str">
        <f t="shared" si="608"/>
        <v/>
      </c>
      <c r="AN123" s="58" t="str">
        <f t="shared" si="608"/>
        <v/>
      </c>
      <c r="AO123" s="58" t="str">
        <f t="shared" si="608"/>
        <v/>
      </c>
      <c r="AP123" s="58" t="str">
        <f t="shared" si="608"/>
        <v/>
      </c>
      <c r="AQ123" s="58" t="str">
        <f t="shared" si="608"/>
        <v/>
      </c>
      <c r="AR123" s="58" t="str">
        <f t="shared" si="608"/>
        <v/>
      </c>
      <c r="AS123" s="58" t="str">
        <f t="shared" si="608"/>
        <v/>
      </c>
      <c r="AT123" s="63" t="str">
        <f t="shared" si="608"/>
        <v/>
      </c>
      <c r="AU123" s="35"/>
    </row>
    <row r="124" spans="1:47" ht="18" customHeight="1" x14ac:dyDescent="0.4">
      <c r="A124" s="12"/>
      <c r="B124" s="8"/>
      <c r="C124" s="9"/>
      <c r="D124" s="9"/>
      <c r="E124" s="10"/>
      <c r="F124" s="4" t="str">
        <f>IFERROR(DATE(C124,D124,E124),"")</f>
        <v/>
      </c>
      <c r="G124" s="129">
        <f t="shared" si="609"/>
        <v>0</v>
      </c>
      <c r="H124" s="130">
        <f t="shared" si="610"/>
        <v>0</v>
      </c>
      <c r="I124" s="129">
        <f t="shared" si="611"/>
        <v>0</v>
      </c>
      <c r="J124" s="130">
        <f t="shared" si="612"/>
        <v>0</v>
      </c>
      <c r="K124" s="129">
        <f t="shared" si="613"/>
        <v>0</v>
      </c>
      <c r="L124" s="130">
        <f t="shared" si="614"/>
        <v>0</v>
      </c>
      <c r="M124" s="129">
        <f t="shared" si="615"/>
        <v>0</v>
      </c>
      <c r="N124" s="130">
        <f t="shared" si="616"/>
        <v>0</v>
      </c>
      <c r="O124" s="129">
        <f t="shared" si="617"/>
        <v>0</v>
      </c>
      <c r="P124" s="130">
        <f t="shared" si="618"/>
        <v>0</v>
      </c>
      <c r="Q124" s="129">
        <f t="shared" si="619"/>
        <v>0</v>
      </c>
      <c r="R124" s="130">
        <f t="shared" si="620"/>
        <v>0</v>
      </c>
      <c r="S124" s="60" t="str">
        <f t="shared" ref="S124" si="621">IFERROR(DATE(YEAR($F124)+18+(TEXT($F124,"mm/dd")&gt;"04/01"),3,31),"")</f>
        <v/>
      </c>
      <c r="T124" s="54" t="str">
        <f>IF(S124=DATE($C$2+1,3,31),"〇","")</f>
        <v/>
      </c>
      <c r="U124" s="61" t="str">
        <f t="shared" ref="U124:U126" si="622">IFERROR(DATE(YEAR($F124)+22+(TEXT($F124,"mm/dd")&gt;"04/01"),3,31),"")</f>
        <v/>
      </c>
      <c r="V124" s="54" t="str">
        <f>IF(U124=DATE($C$2+1,3,31),"〇","")</f>
        <v/>
      </c>
      <c r="W124" s="56" t="str">
        <f t="shared" ref="W124:W126" si="623">IFERROR(DATEDIF($F124,G$3,"Y"),"")</f>
        <v/>
      </c>
      <c r="X124" s="56" t="str">
        <f t="shared" si="597"/>
        <v/>
      </c>
      <c r="Y124" s="56" t="str">
        <f t="shared" si="598"/>
        <v/>
      </c>
      <c r="Z124" s="56" t="str">
        <f t="shared" si="599"/>
        <v/>
      </c>
      <c r="AA124" s="56" t="str">
        <f t="shared" si="600"/>
        <v/>
      </c>
      <c r="AB124" s="56" t="str">
        <f t="shared" si="601"/>
        <v/>
      </c>
      <c r="AC124" s="56" t="str">
        <f t="shared" si="602"/>
        <v/>
      </c>
      <c r="AD124" s="56" t="str">
        <f t="shared" si="603"/>
        <v/>
      </c>
      <c r="AE124" s="56" t="str">
        <f t="shared" si="604"/>
        <v/>
      </c>
      <c r="AF124" s="56" t="str">
        <f t="shared" si="605"/>
        <v/>
      </c>
      <c r="AG124" s="56" t="str">
        <f t="shared" si="606"/>
        <v/>
      </c>
      <c r="AH124" s="62" t="str">
        <f t="shared" si="607"/>
        <v/>
      </c>
      <c r="AI124" s="58" t="str">
        <f t="shared" ref="AI124:AT124" si="624">IF(W124="","",COUNTIF($U124,"&gt;"&amp;$S$3)+COUNTIF(AI122:AI123,"&gt;0"))</f>
        <v/>
      </c>
      <c r="AJ124" s="58" t="str">
        <f t="shared" si="624"/>
        <v/>
      </c>
      <c r="AK124" s="58" t="str">
        <f t="shared" si="624"/>
        <v/>
      </c>
      <c r="AL124" s="58" t="str">
        <f t="shared" si="624"/>
        <v/>
      </c>
      <c r="AM124" s="58" t="str">
        <f t="shared" si="624"/>
        <v/>
      </c>
      <c r="AN124" s="58" t="str">
        <f t="shared" si="624"/>
        <v/>
      </c>
      <c r="AO124" s="58" t="str">
        <f t="shared" si="624"/>
        <v/>
      </c>
      <c r="AP124" s="58" t="str">
        <f t="shared" si="624"/>
        <v/>
      </c>
      <c r="AQ124" s="58" t="str">
        <f t="shared" si="624"/>
        <v/>
      </c>
      <c r="AR124" s="58" t="str">
        <f t="shared" si="624"/>
        <v/>
      </c>
      <c r="AS124" s="58" t="str">
        <f t="shared" si="624"/>
        <v/>
      </c>
      <c r="AT124" s="63" t="str">
        <f t="shared" si="624"/>
        <v/>
      </c>
      <c r="AU124" s="35"/>
    </row>
    <row r="125" spans="1:47" ht="18" customHeight="1" x14ac:dyDescent="0.4">
      <c r="A125" s="12"/>
      <c r="B125" s="8"/>
      <c r="C125" s="9"/>
      <c r="D125" s="9"/>
      <c r="E125" s="10"/>
      <c r="F125" s="4" t="str">
        <f>IFERROR(DATE(C125,D125,E125),"")</f>
        <v/>
      </c>
      <c r="G125" s="129">
        <f t="shared" si="609"/>
        <v>0</v>
      </c>
      <c r="H125" s="130">
        <f t="shared" si="610"/>
        <v>0</v>
      </c>
      <c r="I125" s="129">
        <f t="shared" si="611"/>
        <v>0</v>
      </c>
      <c r="J125" s="130">
        <f t="shared" si="612"/>
        <v>0</v>
      </c>
      <c r="K125" s="129">
        <f t="shared" si="613"/>
        <v>0</v>
      </c>
      <c r="L125" s="130">
        <f t="shared" si="614"/>
        <v>0</v>
      </c>
      <c r="M125" s="129">
        <f t="shared" si="615"/>
        <v>0</v>
      </c>
      <c r="N125" s="130">
        <f t="shared" si="616"/>
        <v>0</v>
      </c>
      <c r="O125" s="129">
        <f t="shared" si="617"/>
        <v>0</v>
      </c>
      <c r="P125" s="130">
        <f t="shared" si="618"/>
        <v>0</v>
      </c>
      <c r="Q125" s="129">
        <f t="shared" si="619"/>
        <v>0</v>
      </c>
      <c r="R125" s="130">
        <f t="shared" si="620"/>
        <v>0</v>
      </c>
      <c r="S125" s="60" t="str">
        <f>IFERROR(DATE(YEAR($F125)+18+(TEXT($F125,"mm/dd")&gt;"04/01"),3,31),"")</f>
        <v/>
      </c>
      <c r="T125" s="54" t="str">
        <f>IF(S125=DATE($C$2+1,3,31),"〇","")</f>
        <v/>
      </c>
      <c r="U125" s="61" t="str">
        <f t="shared" si="622"/>
        <v/>
      </c>
      <c r="V125" s="54" t="str">
        <f>IF(U125=DATE($C$2+1,3,31),"〇","")</f>
        <v/>
      </c>
      <c r="W125" s="56" t="str">
        <f t="shared" si="623"/>
        <v/>
      </c>
      <c r="X125" s="56" t="str">
        <f t="shared" si="597"/>
        <v/>
      </c>
      <c r="Y125" s="56" t="str">
        <f t="shared" si="598"/>
        <v/>
      </c>
      <c r="Z125" s="56" t="str">
        <f t="shared" si="599"/>
        <v/>
      </c>
      <c r="AA125" s="56" t="str">
        <f t="shared" si="600"/>
        <v/>
      </c>
      <c r="AB125" s="56" t="str">
        <f t="shared" si="601"/>
        <v/>
      </c>
      <c r="AC125" s="56" t="str">
        <f t="shared" si="602"/>
        <v/>
      </c>
      <c r="AD125" s="56" t="str">
        <f t="shared" si="603"/>
        <v/>
      </c>
      <c r="AE125" s="56" t="str">
        <f t="shared" si="604"/>
        <v/>
      </c>
      <c r="AF125" s="56" t="str">
        <f t="shared" si="605"/>
        <v/>
      </c>
      <c r="AG125" s="56" t="str">
        <f t="shared" si="606"/>
        <v/>
      </c>
      <c r="AH125" s="62" t="str">
        <f t="shared" si="607"/>
        <v/>
      </c>
      <c r="AI125" s="58" t="str">
        <f t="shared" ref="AI125:AT125" si="625">IF(W125="","",COUNTIF($U125,"&gt;"&amp;$S$3)+COUNTIF(AI122:AI124,"&gt;0"))</f>
        <v/>
      </c>
      <c r="AJ125" s="58" t="str">
        <f t="shared" si="625"/>
        <v/>
      </c>
      <c r="AK125" s="58" t="str">
        <f t="shared" si="625"/>
        <v/>
      </c>
      <c r="AL125" s="58" t="str">
        <f t="shared" si="625"/>
        <v/>
      </c>
      <c r="AM125" s="58" t="str">
        <f t="shared" si="625"/>
        <v/>
      </c>
      <c r="AN125" s="58" t="str">
        <f t="shared" si="625"/>
        <v/>
      </c>
      <c r="AO125" s="58" t="str">
        <f t="shared" si="625"/>
        <v/>
      </c>
      <c r="AP125" s="58" t="str">
        <f t="shared" si="625"/>
        <v/>
      </c>
      <c r="AQ125" s="58" t="str">
        <f t="shared" si="625"/>
        <v/>
      </c>
      <c r="AR125" s="58" t="str">
        <f t="shared" si="625"/>
        <v/>
      </c>
      <c r="AS125" s="58" t="str">
        <f t="shared" si="625"/>
        <v/>
      </c>
      <c r="AT125" s="63" t="str">
        <f t="shared" si="625"/>
        <v/>
      </c>
      <c r="AU125" s="35"/>
    </row>
    <row r="126" spans="1:47" ht="18" customHeight="1" x14ac:dyDescent="0.4">
      <c r="A126" s="13"/>
      <c r="B126" s="14"/>
      <c r="C126" s="15"/>
      <c r="D126" s="15"/>
      <c r="E126" s="16"/>
      <c r="F126" s="4" t="str">
        <f>IFERROR(DATE(C126,D126,E126),"")</f>
        <v/>
      </c>
      <c r="G126" s="129">
        <f t="shared" si="609"/>
        <v>0</v>
      </c>
      <c r="H126" s="130">
        <f t="shared" si="610"/>
        <v>0</v>
      </c>
      <c r="I126" s="129">
        <f t="shared" si="611"/>
        <v>0</v>
      </c>
      <c r="J126" s="130">
        <f t="shared" si="612"/>
        <v>0</v>
      </c>
      <c r="K126" s="129">
        <f t="shared" si="613"/>
        <v>0</v>
      </c>
      <c r="L126" s="130">
        <f t="shared" si="614"/>
        <v>0</v>
      </c>
      <c r="M126" s="129">
        <f t="shared" si="615"/>
        <v>0</v>
      </c>
      <c r="N126" s="130">
        <f t="shared" si="616"/>
        <v>0</v>
      </c>
      <c r="O126" s="129">
        <f t="shared" si="617"/>
        <v>0</v>
      </c>
      <c r="P126" s="130">
        <f t="shared" si="618"/>
        <v>0</v>
      </c>
      <c r="Q126" s="129">
        <f t="shared" si="619"/>
        <v>0</v>
      </c>
      <c r="R126" s="130">
        <f t="shared" si="620"/>
        <v>0</v>
      </c>
      <c r="S126" s="60" t="str">
        <f>IFERROR(DATE(YEAR($F126)+18+(TEXT($F126,"mm/dd")&gt;"04/01"),3,31),"")</f>
        <v/>
      </c>
      <c r="T126" s="54" t="str">
        <f>IF(S126=DATE($C$2+1,3,31),"〇","")</f>
        <v/>
      </c>
      <c r="U126" s="61" t="str">
        <f t="shared" si="622"/>
        <v/>
      </c>
      <c r="V126" s="54" t="str">
        <f>IF(U126=DATE($C$2+1,3,31),"〇","")</f>
        <v/>
      </c>
      <c r="W126" s="56" t="str">
        <f t="shared" si="623"/>
        <v/>
      </c>
      <c r="X126" s="56" t="str">
        <f t="shared" si="597"/>
        <v/>
      </c>
      <c r="Y126" s="56" t="str">
        <f t="shared" si="598"/>
        <v/>
      </c>
      <c r="Z126" s="56" t="str">
        <f t="shared" si="599"/>
        <v/>
      </c>
      <c r="AA126" s="56" t="str">
        <f t="shared" si="600"/>
        <v/>
      </c>
      <c r="AB126" s="56" t="str">
        <f t="shared" si="601"/>
        <v/>
      </c>
      <c r="AC126" s="56" t="str">
        <f t="shared" si="602"/>
        <v/>
      </c>
      <c r="AD126" s="56" t="str">
        <f t="shared" si="603"/>
        <v/>
      </c>
      <c r="AE126" s="56" t="str">
        <f t="shared" si="604"/>
        <v/>
      </c>
      <c r="AF126" s="56" t="str">
        <f t="shared" si="605"/>
        <v/>
      </c>
      <c r="AG126" s="56" t="str">
        <f t="shared" si="606"/>
        <v/>
      </c>
      <c r="AH126" s="64" t="str">
        <f t="shared" si="607"/>
        <v/>
      </c>
      <c r="AI126" s="58" t="str">
        <f t="shared" ref="AI126:AT126" si="626">IF(W126="","",COUNTIF($U126,"&gt;"&amp;$S$3)+COUNTIF(AI122:AI125,"&gt;0"))</f>
        <v/>
      </c>
      <c r="AJ126" s="58" t="str">
        <f t="shared" si="626"/>
        <v/>
      </c>
      <c r="AK126" s="58" t="str">
        <f t="shared" si="626"/>
        <v/>
      </c>
      <c r="AL126" s="58" t="str">
        <f t="shared" si="626"/>
        <v/>
      </c>
      <c r="AM126" s="58" t="str">
        <f t="shared" si="626"/>
        <v/>
      </c>
      <c r="AN126" s="58" t="str">
        <f t="shared" si="626"/>
        <v/>
      </c>
      <c r="AO126" s="58" t="str">
        <f t="shared" si="626"/>
        <v/>
      </c>
      <c r="AP126" s="58" t="str">
        <f t="shared" si="626"/>
        <v/>
      </c>
      <c r="AQ126" s="58" t="str">
        <f t="shared" si="626"/>
        <v/>
      </c>
      <c r="AR126" s="58" t="str">
        <f t="shared" si="626"/>
        <v/>
      </c>
      <c r="AS126" s="58" t="str">
        <f t="shared" si="626"/>
        <v/>
      </c>
      <c r="AT126" s="63" t="str">
        <f t="shared" si="626"/>
        <v/>
      </c>
      <c r="AU126" s="35"/>
    </row>
    <row r="127" spans="1:47" ht="18" customHeight="1" x14ac:dyDescent="0.4">
      <c r="A127" s="131"/>
      <c r="B127" s="141" t="s">
        <v>7</v>
      </c>
      <c r="C127" s="141"/>
      <c r="D127" s="141"/>
      <c r="E127" s="142"/>
      <c r="F127" s="2"/>
      <c r="G127" s="134">
        <f>SUM(G122:G126)</f>
        <v>0</v>
      </c>
      <c r="H127" s="135">
        <f t="shared" ref="H127" si="627">SUM(H122:H126)</f>
        <v>0</v>
      </c>
      <c r="I127" s="134">
        <f>SUM(I122:I126)</f>
        <v>0</v>
      </c>
      <c r="J127" s="135">
        <f t="shared" ref="J127" si="628">SUM(J122:J126)</f>
        <v>0</v>
      </c>
      <c r="K127" s="134">
        <f>SUM(K122:K126)</f>
        <v>0</v>
      </c>
      <c r="L127" s="135">
        <f t="shared" ref="L127" si="629">SUM(L122:L126)</f>
        <v>0</v>
      </c>
      <c r="M127" s="134">
        <f>SUM(M122:M126)</f>
        <v>0</v>
      </c>
      <c r="N127" s="135">
        <f t="shared" ref="N127" si="630">SUM(N122:N126)</f>
        <v>0</v>
      </c>
      <c r="O127" s="134">
        <f>SUM(O122:O126)</f>
        <v>0</v>
      </c>
      <c r="P127" s="135">
        <f t="shared" ref="P127" si="631">SUM(P122:P126)</f>
        <v>0</v>
      </c>
      <c r="Q127" s="134">
        <f>SUM(Q122:Q126)</f>
        <v>0</v>
      </c>
      <c r="R127" s="136">
        <f t="shared" ref="R127" si="632">SUM(R122:R126)</f>
        <v>0</v>
      </c>
      <c r="S127" s="65"/>
      <c r="T127" s="66"/>
      <c r="U127" s="67"/>
      <c r="V127" s="66"/>
      <c r="W127" s="68"/>
      <c r="X127" s="68"/>
      <c r="Y127" s="68"/>
      <c r="Z127" s="68"/>
      <c r="AA127" s="68"/>
      <c r="AB127" s="68"/>
      <c r="AC127" s="68"/>
      <c r="AD127" s="68"/>
      <c r="AE127" s="68"/>
      <c r="AF127" s="68"/>
      <c r="AG127" s="68"/>
      <c r="AH127" s="69"/>
      <c r="AI127" s="68"/>
      <c r="AJ127" s="68"/>
      <c r="AK127" s="68"/>
      <c r="AL127" s="68"/>
      <c r="AM127" s="68"/>
      <c r="AN127" s="68"/>
      <c r="AO127" s="68"/>
      <c r="AP127" s="68"/>
      <c r="AQ127" s="68"/>
      <c r="AR127" s="68"/>
      <c r="AS127" s="68"/>
      <c r="AT127" s="69"/>
      <c r="AU127" s="35"/>
    </row>
    <row r="128" spans="1:47" ht="18" customHeight="1" thickBot="1" x14ac:dyDescent="0.45">
      <c r="A128" s="137"/>
      <c r="B128" s="143" t="s">
        <v>8</v>
      </c>
      <c r="C128" s="143"/>
      <c r="D128" s="143"/>
      <c r="E128" s="144"/>
      <c r="F128" s="3"/>
      <c r="G128" s="140"/>
      <c r="H128" s="77">
        <f>SUM(G127,H127)</f>
        <v>0</v>
      </c>
      <c r="I128" s="140"/>
      <c r="J128" s="77">
        <f>SUM(I127,J127)</f>
        <v>0</v>
      </c>
      <c r="K128" s="140"/>
      <c r="L128" s="77">
        <f>SUM(K127,L127)</f>
        <v>0</v>
      </c>
      <c r="M128" s="140"/>
      <c r="N128" s="77">
        <f>SUM(M127,N127)</f>
        <v>0</v>
      </c>
      <c r="O128" s="140"/>
      <c r="P128" s="77">
        <f>SUM(O127,P127)</f>
        <v>0</v>
      </c>
      <c r="Q128" s="140"/>
      <c r="R128" s="78">
        <f>SUM(Q127,R127)</f>
        <v>0</v>
      </c>
      <c r="S128" s="70"/>
      <c r="T128" s="71"/>
      <c r="U128" s="72"/>
      <c r="V128" s="71"/>
      <c r="W128" s="73"/>
      <c r="X128" s="73"/>
      <c r="Y128" s="73"/>
      <c r="Z128" s="73"/>
      <c r="AA128" s="73"/>
      <c r="AB128" s="73"/>
      <c r="AC128" s="73"/>
      <c r="AD128" s="73"/>
      <c r="AE128" s="73"/>
      <c r="AF128" s="73"/>
      <c r="AG128" s="73"/>
      <c r="AH128" s="74"/>
      <c r="AI128" s="75"/>
      <c r="AJ128" s="75"/>
      <c r="AK128" s="75"/>
      <c r="AL128" s="75"/>
      <c r="AM128" s="75"/>
      <c r="AN128" s="75"/>
      <c r="AO128" s="75"/>
      <c r="AP128" s="75"/>
      <c r="AQ128" s="75"/>
      <c r="AR128" s="75"/>
      <c r="AS128" s="75"/>
      <c r="AT128" s="76"/>
      <c r="AU128" s="35"/>
    </row>
    <row r="129" spans="1:47" ht="18" customHeight="1" thickTop="1" x14ac:dyDescent="0.4">
      <c r="A129" s="7"/>
      <c r="B129" s="8"/>
      <c r="C129" s="9"/>
      <c r="D129" s="9"/>
      <c r="E129" s="10"/>
      <c r="F129" s="4" t="str">
        <f>IFERROR(DATE(C129,D129,E129),"")</f>
        <v/>
      </c>
      <c r="G129" s="129">
        <f>IFERROR(
    IF(W129&gt;18, 0,
        IF(AND(W129=18, $T129=""), 0,
            IF(AND(W129=17, $T129=""), 0,
                IF(AI129&gt;2, 30000,
                    IF(W129&lt;3, 15000, 10000)
                )
            )
        )
    ),
"")</f>
        <v>0</v>
      </c>
      <c r="H129" s="130">
        <f t="shared" ref="H129:R129" si="633">IFERROR(
    IF(X129&gt;18, 0,
        IF(AND(X129=18, $T129=""), 0,
            IF(AJ129&gt;2, 30000,
                IF(X129&lt;3, 15000, 10000)
            )
        )
    ),
"")</f>
        <v>0</v>
      </c>
      <c r="I129" s="129">
        <f t="shared" si="633"/>
        <v>0</v>
      </c>
      <c r="J129" s="130">
        <f t="shared" si="633"/>
        <v>0</v>
      </c>
      <c r="K129" s="129">
        <f t="shared" si="633"/>
        <v>0</v>
      </c>
      <c r="L129" s="130">
        <f t="shared" si="633"/>
        <v>0</v>
      </c>
      <c r="M129" s="129">
        <f t="shared" si="633"/>
        <v>0</v>
      </c>
      <c r="N129" s="130">
        <f t="shared" si="633"/>
        <v>0</v>
      </c>
      <c r="O129" s="129">
        <f t="shared" si="633"/>
        <v>0</v>
      </c>
      <c r="P129" s="130">
        <f t="shared" si="633"/>
        <v>0</v>
      </c>
      <c r="Q129" s="129">
        <f t="shared" si="633"/>
        <v>0</v>
      </c>
      <c r="R129" s="130">
        <f t="shared" si="633"/>
        <v>0</v>
      </c>
      <c r="S129" s="53" t="str">
        <f>IFERROR(DATE(YEAR($F129)+18+(TEXT($F129,"mm/dd")&gt;"04/01"),3,31),"")</f>
        <v/>
      </c>
      <c r="T129" s="54" t="str">
        <f>IF(S129=DATE($C$2+1,3,31),"〇","")</f>
        <v/>
      </c>
      <c r="U129" s="55" t="str">
        <f>IFERROR(DATE(YEAR($F129)+22+(TEXT($F129,"mm/dd")&gt;"04/01"),3,31),"")</f>
        <v/>
      </c>
      <c r="V129" s="54" t="str">
        <f>IF(U129=DATE($C$2+1,3,31),"〇","")</f>
        <v/>
      </c>
      <c r="W129" s="56" t="str">
        <f>IFERROR(DATEDIF($F129,G$3,"Y"),"")</f>
        <v/>
      </c>
      <c r="X129" s="56" t="str">
        <f t="shared" ref="X129:X133" si="634">IFERROR(DATEDIF($F129,H$3,"Y"),"")</f>
        <v/>
      </c>
      <c r="Y129" s="56" t="str">
        <f t="shared" ref="Y129:Y133" si="635">IFERROR(DATEDIF($F129,I$3,"Y"),"")</f>
        <v/>
      </c>
      <c r="Z129" s="56" t="str">
        <f t="shared" ref="Z129:Z133" si="636">IFERROR(DATEDIF($F129,J$3,"Y"),"")</f>
        <v/>
      </c>
      <c r="AA129" s="56" t="str">
        <f t="shared" ref="AA129:AA133" si="637">IFERROR(DATEDIF($F129,K$3,"Y"),"")</f>
        <v/>
      </c>
      <c r="AB129" s="56" t="str">
        <f t="shared" ref="AB129:AB133" si="638">IFERROR(DATEDIF($F129,L$3,"Y"),"")</f>
        <v/>
      </c>
      <c r="AC129" s="56" t="str">
        <f t="shared" ref="AC129:AC133" si="639">IFERROR(DATEDIF($F129,M$3,"Y"),"")</f>
        <v/>
      </c>
      <c r="AD129" s="56" t="str">
        <f t="shared" ref="AD129:AD133" si="640">IFERROR(DATEDIF($F129,N$3,"Y"),"")</f>
        <v/>
      </c>
      <c r="AE129" s="56" t="str">
        <f t="shared" ref="AE129:AE133" si="641">IFERROR(DATEDIF($F129,O$3,"Y"),"")</f>
        <v/>
      </c>
      <c r="AF129" s="56" t="str">
        <f t="shared" ref="AF129:AF133" si="642">IFERROR(DATEDIF($F129,P$3,"Y"),"")</f>
        <v/>
      </c>
      <c r="AG129" s="56" t="str">
        <f t="shared" ref="AG129:AG133" si="643">IFERROR(DATEDIF($F129,Q$3,"Y"),"")</f>
        <v/>
      </c>
      <c r="AH129" s="57" t="str">
        <f t="shared" ref="AH129:AH133" si="644">IFERROR(IF(AND(MONTH(F129)=2,DAY(F129)=29),DATEDIF($F129,R$3+1,"Y"),DATEDIF($F129,R$3,"Y")),"")</f>
        <v/>
      </c>
      <c r="AI129" s="58" t="str">
        <f t="shared" ref="AI129:AT130" si="645">IF(W129="","",COUNTIF($U129,"&gt;"&amp;$S$3)+COUNTIF(AI128,"&gt;0"))</f>
        <v/>
      </c>
      <c r="AJ129" s="58" t="str">
        <f t="shared" si="645"/>
        <v/>
      </c>
      <c r="AK129" s="58" t="str">
        <f t="shared" si="645"/>
        <v/>
      </c>
      <c r="AL129" s="58" t="str">
        <f t="shared" si="645"/>
        <v/>
      </c>
      <c r="AM129" s="58" t="str">
        <f t="shared" si="645"/>
        <v/>
      </c>
      <c r="AN129" s="58" t="str">
        <f t="shared" si="645"/>
        <v/>
      </c>
      <c r="AO129" s="58" t="str">
        <f t="shared" si="645"/>
        <v/>
      </c>
      <c r="AP129" s="58" t="str">
        <f t="shared" si="645"/>
        <v/>
      </c>
      <c r="AQ129" s="58" t="str">
        <f t="shared" si="645"/>
        <v/>
      </c>
      <c r="AR129" s="58" t="str">
        <f t="shared" si="645"/>
        <v/>
      </c>
      <c r="AS129" s="58" t="str">
        <f t="shared" si="645"/>
        <v/>
      </c>
      <c r="AT129" s="59" t="str">
        <f t="shared" si="645"/>
        <v/>
      </c>
      <c r="AU129" s="35"/>
    </row>
    <row r="130" spans="1:47" ht="18" customHeight="1" x14ac:dyDescent="0.4">
      <c r="A130" s="11"/>
      <c r="B130" s="8"/>
      <c r="C130" s="9"/>
      <c r="D130" s="9"/>
      <c r="E130" s="10"/>
      <c r="F130" s="4" t="str">
        <f>IFERROR(DATE(C130,D130,E130),"")</f>
        <v/>
      </c>
      <c r="G130" s="129">
        <f t="shared" ref="G130:G133" si="646">IFERROR(
    IF(W130&gt;18, 0,
        IF(AND(W130=18, $T130=""), 0,
            IF(AND(W130=17, $T130=""), 0,
                IF(AI130&gt;2, 30000,
                    IF(W130&lt;3, 15000, 10000)
                )
            )
        )
    ),
"")</f>
        <v>0</v>
      </c>
      <c r="H130" s="130">
        <f t="shared" ref="H130:H133" si="647">IFERROR(
    IF(X130&gt;18, 0,
        IF(AND(X130=18, $T130=""), 0,
            IF(AJ130&gt;2, 30000,
                IF(X130&lt;3, 15000, 10000)
            )
        )
    ),
"")</f>
        <v>0</v>
      </c>
      <c r="I130" s="129">
        <f t="shared" ref="I130:I133" si="648">IFERROR(
    IF(Y130&gt;18, 0,
        IF(AND(Y130=18, $T130=""), 0,
            IF(AK130&gt;2, 30000,
                IF(Y130&lt;3, 15000, 10000)
            )
        )
    ),
"")</f>
        <v>0</v>
      </c>
      <c r="J130" s="130">
        <f t="shared" ref="J130:J133" si="649">IFERROR(
    IF(Z130&gt;18, 0,
        IF(AND(Z130=18, $T130=""), 0,
            IF(AL130&gt;2, 30000,
                IF(Z130&lt;3, 15000, 10000)
            )
        )
    ),
"")</f>
        <v>0</v>
      </c>
      <c r="K130" s="129">
        <f t="shared" ref="K130:K133" si="650">IFERROR(
    IF(AA130&gt;18, 0,
        IF(AND(AA130=18, $T130=""), 0,
            IF(AM130&gt;2, 30000,
                IF(AA130&lt;3, 15000, 10000)
            )
        )
    ),
"")</f>
        <v>0</v>
      </c>
      <c r="L130" s="130">
        <f t="shared" ref="L130:L133" si="651">IFERROR(
    IF(AB130&gt;18, 0,
        IF(AND(AB130=18, $T130=""), 0,
            IF(AN130&gt;2, 30000,
                IF(AB130&lt;3, 15000, 10000)
            )
        )
    ),
"")</f>
        <v>0</v>
      </c>
      <c r="M130" s="129">
        <f t="shared" ref="M130:M133" si="652">IFERROR(
    IF(AC130&gt;18, 0,
        IF(AND(AC130=18, $T130=""), 0,
            IF(AO130&gt;2, 30000,
                IF(AC130&lt;3, 15000, 10000)
            )
        )
    ),
"")</f>
        <v>0</v>
      </c>
      <c r="N130" s="130">
        <f t="shared" ref="N130:N133" si="653">IFERROR(
    IF(AD130&gt;18, 0,
        IF(AND(AD130=18, $T130=""), 0,
            IF(AP130&gt;2, 30000,
                IF(AD130&lt;3, 15000, 10000)
            )
        )
    ),
"")</f>
        <v>0</v>
      </c>
      <c r="O130" s="129">
        <f t="shared" ref="O130:O133" si="654">IFERROR(
    IF(AE130&gt;18, 0,
        IF(AND(AE130=18, $T130=""), 0,
            IF(AQ130&gt;2, 30000,
                IF(AE130&lt;3, 15000, 10000)
            )
        )
    ),
"")</f>
        <v>0</v>
      </c>
      <c r="P130" s="130">
        <f t="shared" ref="P130:P133" si="655">IFERROR(
    IF(AF130&gt;18, 0,
        IF(AND(AF130=18, $T130=""), 0,
            IF(AR130&gt;2, 30000,
                IF(AF130&lt;3, 15000, 10000)
            )
        )
    ),
"")</f>
        <v>0</v>
      </c>
      <c r="Q130" s="129">
        <f t="shared" ref="Q130:Q133" si="656">IFERROR(
    IF(AG130&gt;18, 0,
        IF(AND(AG130=18, $T130=""), 0,
            IF(AS130&gt;2, 30000,
                IF(AG130&lt;3, 15000, 10000)
            )
        )
    ),
"")</f>
        <v>0</v>
      </c>
      <c r="R130" s="130">
        <f t="shared" ref="R130:R133" si="657">IFERROR(
    IF(AH130&gt;18, 0,
        IF(AND(AH130=18, $T130=""), 0,
            IF(AT130&gt;2, 30000,
                IF(AH130&lt;3, 15000, 10000)
            )
        )
    ),
"")</f>
        <v>0</v>
      </c>
      <c r="S130" s="60" t="str">
        <f>IFERROR(DATE(YEAR($F130)+18+(TEXT($F130,"mm/dd")&gt;"04/01"),3,31),"")</f>
        <v/>
      </c>
      <c r="T130" s="54" t="str">
        <f>IF(S130=DATE($C$2+1,3,31),"〇","")</f>
        <v/>
      </c>
      <c r="U130" s="61" t="str">
        <f>IFERROR(DATE(YEAR($F130)+22+(TEXT($F130,"mm/dd")&gt;"04/01"),3,31),"")</f>
        <v/>
      </c>
      <c r="V130" s="54" t="str">
        <f>IF(U130=DATE($C$2+1,3,31),"〇","")</f>
        <v/>
      </c>
      <c r="W130" s="56" t="str">
        <f>IFERROR(DATEDIF($F130,G$3,"Y"),"")</f>
        <v/>
      </c>
      <c r="X130" s="56" t="str">
        <f t="shared" si="634"/>
        <v/>
      </c>
      <c r="Y130" s="56" t="str">
        <f t="shared" si="635"/>
        <v/>
      </c>
      <c r="Z130" s="56" t="str">
        <f t="shared" si="636"/>
        <v/>
      </c>
      <c r="AA130" s="56" t="str">
        <f t="shared" si="637"/>
        <v/>
      </c>
      <c r="AB130" s="56" t="str">
        <f t="shared" si="638"/>
        <v/>
      </c>
      <c r="AC130" s="56" t="str">
        <f t="shared" si="639"/>
        <v/>
      </c>
      <c r="AD130" s="56" t="str">
        <f t="shared" si="640"/>
        <v/>
      </c>
      <c r="AE130" s="56" t="str">
        <f t="shared" si="641"/>
        <v/>
      </c>
      <c r="AF130" s="56" t="str">
        <f t="shared" si="642"/>
        <v/>
      </c>
      <c r="AG130" s="56" t="str">
        <f t="shared" si="643"/>
        <v/>
      </c>
      <c r="AH130" s="62" t="str">
        <f t="shared" si="644"/>
        <v/>
      </c>
      <c r="AI130" s="58" t="str">
        <f t="shared" si="645"/>
        <v/>
      </c>
      <c r="AJ130" s="58" t="str">
        <f t="shared" si="645"/>
        <v/>
      </c>
      <c r="AK130" s="58" t="str">
        <f t="shared" si="645"/>
        <v/>
      </c>
      <c r="AL130" s="58" t="str">
        <f t="shared" si="645"/>
        <v/>
      </c>
      <c r="AM130" s="58" t="str">
        <f t="shared" si="645"/>
        <v/>
      </c>
      <c r="AN130" s="58" t="str">
        <f t="shared" si="645"/>
        <v/>
      </c>
      <c r="AO130" s="58" t="str">
        <f t="shared" si="645"/>
        <v/>
      </c>
      <c r="AP130" s="58" t="str">
        <f t="shared" si="645"/>
        <v/>
      </c>
      <c r="AQ130" s="58" t="str">
        <f t="shared" si="645"/>
        <v/>
      </c>
      <c r="AR130" s="58" t="str">
        <f t="shared" si="645"/>
        <v/>
      </c>
      <c r="AS130" s="58" t="str">
        <f t="shared" si="645"/>
        <v/>
      </c>
      <c r="AT130" s="63" t="str">
        <f t="shared" si="645"/>
        <v/>
      </c>
      <c r="AU130" s="35"/>
    </row>
    <row r="131" spans="1:47" ht="18" customHeight="1" x14ac:dyDescent="0.4">
      <c r="A131" s="12"/>
      <c r="B131" s="8"/>
      <c r="C131" s="9"/>
      <c r="D131" s="9"/>
      <c r="E131" s="10"/>
      <c r="F131" s="4" t="str">
        <f>IFERROR(DATE(C131,D131,E131),"")</f>
        <v/>
      </c>
      <c r="G131" s="129">
        <f t="shared" si="646"/>
        <v>0</v>
      </c>
      <c r="H131" s="130">
        <f t="shared" si="647"/>
        <v>0</v>
      </c>
      <c r="I131" s="129">
        <f t="shared" si="648"/>
        <v>0</v>
      </c>
      <c r="J131" s="130">
        <f t="shared" si="649"/>
        <v>0</v>
      </c>
      <c r="K131" s="129">
        <f t="shared" si="650"/>
        <v>0</v>
      </c>
      <c r="L131" s="130">
        <f t="shared" si="651"/>
        <v>0</v>
      </c>
      <c r="M131" s="129">
        <f t="shared" si="652"/>
        <v>0</v>
      </c>
      <c r="N131" s="130">
        <f t="shared" si="653"/>
        <v>0</v>
      </c>
      <c r="O131" s="129">
        <f t="shared" si="654"/>
        <v>0</v>
      </c>
      <c r="P131" s="130">
        <f t="shared" si="655"/>
        <v>0</v>
      </c>
      <c r="Q131" s="129">
        <f t="shared" si="656"/>
        <v>0</v>
      </c>
      <c r="R131" s="130">
        <f t="shared" si="657"/>
        <v>0</v>
      </c>
      <c r="S131" s="60" t="str">
        <f t="shared" ref="S131" si="658">IFERROR(DATE(YEAR($F131)+18+(TEXT($F131,"mm/dd")&gt;"04/01"),3,31),"")</f>
        <v/>
      </c>
      <c r="T131" s="54" t="str">
        <f>IF(S131=DATE($C$2+1,3,31),"〇","")</f>
        <v/>
      </c>
      <c r="U131" s="61" t="str">
        <f t="shared" ref="U131:U133" si="659">IFERROR(DATE(YEAR($F131)+22+(TEXT($F131,"mm/dd")&gt;"04/01"),3,31),"")</f>
        <v/>
      </c>
      <c r="V131" s="54" t="str">
        <f>IF(U131=DATE($C$2+1,3,31),"〇","")</f>
        <v/>
      </c>
      <c r="W131" s="56" t="str">
        <f t="shared" ref="W131:W133" si="660">IFERROR(DATEDIF($F131,G$3,"Y"),"")</f>
        <v/>
      </c>
      <c r="X131" s="56" t="str">
        <f t="shared" si="634"/>
        <v/>
      </c>
      <c r="Y131" s="56" t="str">
        <f t="shared" si="635"/>
        <v/>
      </c>
      <c r="Z131" s="56" t="str">
        <f t="shared" si="636"/>
        <v/>
      </c>
      <c r="AA131" s="56" t="str">
        <f t="shared" si="637"/>
        <v/>
      </c>
      <c r="AB131" s="56" t="str">
        <f t="shared" si="638"/>
        <v/>
      </c>
      <c r="AC131" s="56" t="str">
        <f t="shared" si="639"/>
        <v/>
      </c>
      <c r="AD131" s="56" t="str">
        <f t="shared" si="640"/>
        <v/>
      </c>
      <c r="AE131" s="56" t="str">
        <f t="shared" si="641"/>
        <v/>
      </c>
      <c r="AF131" s="56" t="str">
        <f t="shared" si="642"/>
        <v/>
      </c>
      <c r="AG131" s="56" t="str">
        <f t="shared" si="643"/>
        <v/>
      </c>
      <c r="AH131" s="62" t="str">
        <f t="shared" si="644"/>
        <v/>
      </c>
      <c r="AI131" s="58" t="str">
        <f t="shared" ref="AI131:AT131" si="661">IF(W131="","",COUNTIF($U131,"&gt;"&amp;$S$3)+COUNTIF(AI129:AI130,"&gt;0"))</f>
        <v/>
      </c>
      <c r="AJ131" s="58" t="str">
        <f t="shared" si="661"/>
        <v/>
      </c>
      <c r="AK131" s="58" t="str">
        <f t="shared" si="661"/>
        <v/>
      </c>
      <c r="AL131" s="58" t="str">
        <f t="shared" si="661"/>
        <v/>
      </c>
      <c r="AM131" s="58" t="str">
        <f t="shared" si="661"/>
        <v/>
      </c>
      <c r="AN131" s="58" t="str">
        <f t="shared" si="661"/>
        <v/>
      </c>
      <c r="AO131" s="58" t="str">
        <f t="shared" si="661"/>
        <v/>
      </c>
      <c r="AP131" s="58" t="str">
        <f t="shared" si="661"/>
        <v/>
      </c>
      <c r="AQ131" s="58" t="str">
        <f t="shared" si="661"/>
        <v/>
      </c>
      <c r="AR131" s="58" t="str">
        <f t="shared" si="661"/>
        <v/>
      </c>
      <c r="AS131" s="58" t="str">
        <f t="shared" si="661"/>
        <v/>
      </c>
      <c r="AT131" s="63" t="str">
        <f t="shared" si="661"/>
        <v/>
      </c>
      <c r="AU131" s="35"/>
    </row>
    <row r="132" spans="1:47" ht="18" customHeight="1" x14ac:dyDescent="0.4">
      <c r="A132" s="12"/>
      <c r="B132" s="8"/>
      <c r="C132" s="9"/>
      <c r="D132" s="9"/>
      <c r="E132" s="10"/>
      <c r="F132" s="4" t="str">
        <f>IFERROR(DATE(C132,D132,E132),"")</f>
        <v/>
      </c>
      <c r="G132" s="129">
        <f t="shared" si="646"/>
        <v>0</v>
      </c>
      <c r="H132" s="130">
        <f t="shared" si="647"/>
        <v>0</v>
      </c>
      <c r="I132" s="129">
        <f t="shared" si="648"/>
        <v>0</v>
      </c>
      <c r="J132" s="130">
        <f t="shared" si="649"/>
        <v>0</v>
      </c>
      <c r="K132" s="129">
        <f t="shared" si="650"/>
        <v>0</v>
      </c>
      <c r="L132" s="130">
        <f t="shared" si="651"/>
        <v>0</v>
      </c>
      <c r="M132" s="129">
        <f t="shared" si="652"/>
        <v>0</v>
      </c>
      <c r="N132" s="130">
        <f t="shared" si="653"/>
        <v>0</v>
      </c>
      <c r="O132" s="129">
        <f t="shared" si="654"/>
        <v>0</v>
      </c>
      <c r="P132" s="130">
        <f t="shared" si="655"/>
        <v>0</v>
      </c>
      <c r="Q132" s="129">
        <f t="shared" si="656"/>
        <v>0</v>
      </c>
      <c r="R132" s="130">
        <f t="shared" si="657"/>
        <v>0</v>
      </c>
      <c r="S132" s="60" t="str">
        <f>IFERROR(DATE(YEAR($F132)+18+(TEXT($F132,"mm/dd")&gt;"04/01"),3,31),"")</f>
        <v/>
      </c>
      <c r="T132" s="54" t="str">
        <f>IF(S132=DATE($C$2+1,3,31),"〇","")</f>
        <v/>
      </c>
      <c r="U132" s="61" t="str">
        <f t="shared" si="659"/>
        <v/>
      </c>
      <c r="V132" s="54" t="str">
        <f>IF(U132=DATE($C$2+1,3,31),"〇","")</f>
        <v/>
      </c>
      <c r="W132" s="56" t="str">
        <f t="shared" si="660"/>
        <v/>
      </c>
      <c r="X132" s="56" t="str">
        <f t="shared" si="634"/>
        <v/>
      </c>
      <c r="Y132" s="56" t="str">
        <f t="shared" si="635"/>
        <v/>
      </c>
      <c r="Z132" s="56" t="str">
        <f t="shared" si="636"/>
        <v/>
      </c>
      <c r="AA132" s="56" t="str">
        <f t="shared" si="637"/>
        <v/>
      </c>
      <c r="AB132" s="56" t="str">
        <f t="shared" si="638"/>
        <v/>
      </c>
      <c r="AC132" s="56" t="str">
        <f t="shared" si="639"/>
        <v/>
      </c>
      <c r="AD132" s="56" t="str">
        <f t="shared" si="640"/>
        <v/>
      </c>
      <c r="AE132" s="56" t="str">
        <f t="shared" si="641"/>
        <v/>
      </c>
      <c r="AF132" s="56" t="str">
        <f t="shared" si="642"/>
        <v/>
      </c>
      <c r="AG132" s="56" t="str">
        <f t="shared" si="643"/>
        <v/>
      </c>
      <c r="AH132" s="62" t="str">
        <f t="shared" si="644"/>
        <v/>
      </c>
      <c r="AI132" s="58" t="str">
        <f t="shared" ref="AI132:AT132" si="662">IF(W132="","",COUNTIF($U132,"&gt;"&amp;$S$3)+COUNTIF(AI129:AI131,"&gt;0"))</f>
        <v/>
      </c>
      <c r="AJ132" s="58" t="str">
        <f t="shared" si="662"/>
        <v/>
      </c>
      <c r="AK132" s="58" t="str">
        <f t="shared" si="662"/>
        <v/>
      </c>
      <c r="AL132" s="58" t="str">
        <f t="shared" si="662"/>
        <v/>
      </c>
      <c r="AM132" s="58" t="str">
        <f t="shared" si="662"/>
        <v/>
      </c>
      <c r="AN132" s="58" t="str">
        <f t="shared" si="662"/>
        <v/>
      </c>
      <c r="AO132" s="58" t="str">
        <f t="shared" si="662"/>
        <v/>
      </c>
      <c r="AP132" s="58" t="str">
        <f t="shared" si="662"/>
        <v/>
      </c>
      <c r="AQ132" s="58" t="str">
        <f t="shared" si="662"/>
        <v/>
      </c>
      <c r="AR132" s="58" t="str">
        <f t="shared" si="662"/>
        <v/>
      </c>
      <c r="AS132" s="58" t="str">
        <f t="shared" si="662"/>
        <v/>
      </c>
      <c r="AT132" s="63" t="str">
        <f t="shared" si="662"/>
        <v/>
      </c>
      <c r="AU132" s="35"/>
    </row>
    <row r="133" spans="1:47" ht="18" customHeight="1" x14ac:dyDescent="0.4">
      <c r="A133" s="13"/>
      <c r="B133" s="14"/>
      <c r="C133" s="15"/>
      <c r="D133" s="15"/>
      <c r="E133" s="16"/>
      <c r="F133" s="4" t="str">
        <f>IFERROR(DATE(C133,D133,E133),"")</f>
        <v/>
      </c>
      <c r="G133" s="129">
        <f t="shared" si="646"/>
        <v>0</v>
      </c>
      <c r="H133" s="130">
        <f t="shared" si="647"/>
        <v>0</v>
      </c>
      <c r="I133" s="129">
        <f t="shared" si="648"/>
        <v>0</v>
      </c>
      <c r="J133" s="130">
        <f t="shared" si="649"/>
        <v>0</v>
      </c>
      <c r="K133" s="129">
        <f t="shared" si="650"/>
        <v>0</v>
      </c>
      <c r="L133" s="130">
        <f t="shared" si="651"/>
        <v>0</v>
      </c>
      <c r="M133" s="129">
        <f t="shared" si="652"/>
        <v>0</v>
      </c>
      <c r="N133" s="130">
        <f t="shared" si="653"/>
        <v>0</v>
      </c>
      <c r="O133" s="129">
        <f t="shared" si="654"/>
        <v>0</v>
      </c>
      <c r="P133" s="130">
        <f t="shared" si="655"/>
        <v>0</v>
      </c>
      <c r="Q133" s="129">
        <f t="shared" si="656"/>
        <v>0</v>
      </c>
      <c r="R133" s="130">
        <f t="shared" si="657"/>
        <v>0</v>
      </c>
      <c r="S133" s="60" t="str">
        <f>IFERROR(DATE(YEAR($F133)+18+(TEXT($F133,"mm/dd")&gt;"04/01"),3,31),"")</f>
        <v/>
      </c>
      <c r="T133" s="54" t="str">
        <f>IF(S133=DATE($C$2+1,3,31),"〇","")</f>
        <v/>
      </c>
      <c r="U133" s="61" t="str">
        <f t="shared" si="659"/>
        <v/>
      </c>
      <c r="V133" s="54" t="str">
        <f>IF(U133=DATE($C$2+1,3,31),"〇","")</f>
        <v/>
      </c>
      <c r="W133" s="56" t="str">
        <f t="shared" si="660"/>
        <v/>
      </c>
      <c r="X133" s="56" t="str">
        <f t="shared" si="634"/>
        <v/>
      </c>
      <c r="Y133" s="56" t="str">
        <f t="shared" si="635"/>
        <v/>
      </c>
      <c r="Z133" s="56" t="str">
        <f t="shared" si="636"/>
        <v/>
      </c>
      <c r="AA133" s="56" t="str">
        <f t="shared" si="637"/>
        <v/>
      </c>
      <c r="AB133" s="56" t="str">
        <f t="shared" si="638"/>
        <v/>
      </c>
      <c r="AC133" s="56" t="str">
        <f t="shared" si="639"/>
        <v/>
      </c>
      <c r="AD133" s="56" t="str">
        <f t="shared" si="640"/>
        <v/>
      </c>
      <c r="AE133" s="56" t="str">
        <f t="shared" si="641"/>
        <v/>
      </c>
      <c r="AF133" s="56" t="str">
        <f t="shared" si="642"/>
        <v/>
      </c>
      <c r="AG133" s="56" t="str">
        <f t="shared" si="643"/>
        <v/>
      </c>
      <c r="AH133" s="64" t="str">
        <f t="shared" si="644"/>
        <v/>
      </c>
      <c r="AI133" s="58" t="str">
        <f t="shared" ref="AI133:AT133" si="663">IF(W133="","",COUNTIF($U133,"&gt;"&amp;$S$3)+COUNTIF(AI129:AI132,"&gt;0"))</f>
        <v/>
      </c>
      <c r="AJ133" s="58" t="str">
        <f t="shared" si="663"/>
        <v/>
      </c>
      <c r="AK133" s="58" t="str">
        <f t="shared" si="663"/>
        <v/>
      </c>
      <c r="AL133" s="58" t="str">
        <f t="shared" si="663"/>
        <v/>
      </c>
      <c r="AM133" s="58" t="str">
        <f t="shared" si="663"/>
        <v/>
      </c>
      <c r="AN133" s="58" t="str">
        <f t="shared" si="663"/>
        <v/>
      </c>
      <c r="AO133" s="58" t="str">
        <f t="shared" si="663"/>
        <v/>
      </c>
      <c r="AP133" s="58" t="str">
        <f t="shared" si="663"/>
        <v/>
      </c>
      <c r="AQ133" s="58" t="str">
        <f t="shared" si="663"/>
        <v/>
      </c>
      <c r="AR133" s="58" t="str">
        <f t="shared" si="663"/>
        <v/>
      </c>
      <c r="AS133" s="58" t="str">
        <f t="shared" si="663"/>
        <v/>
      </c>
      <c r="AT133" s="63" t="str">
        <f t="shared" si="663"/>
        <v/>
      </c>
      <c r="AU133" s="35"/>
    </row>
    <row r="134" spans="1:47" ht="18" customHeight="1" x14ac:dyDescent="0.4">
      <c r="A134" s="131"/>
      <c r="B134" s="141" t="s">
        <v>7</v>
      </c>
      <c r="C134" s="141"/>
      <c r="D134" s="141"/>
      <c r="E134" s="142"/>
      <c r="F134" s="2"/>
      <c r="G134" s="134">
        <f>SUM(G129:G133)</f>
        <v>0</v>
      </c>
      <c r="H134" s="135">
        <f t="shared" ref="H134" si="664">SUM(H129:H133)</f>
        <v>0</v>
      </c>
      <c r="I134" s="134">
        <f>SUM(I129:I133)</f>
        <v>0</v>
      </c>
      <c r="J134" s="135">
        <f t="shared" ref="J134" si="665">SUM(J129:J133)</f>
        <v>0</v>
      </c>
      <c r="K134" s="134">
        <f>SUM(K129:K133)</f>
        <v>0</v>
      </c>
      <c r="L134" s="135">
        <f t="shared" ref="L134" si="666">SUM(L129:L133)</f>
        <v>0</v>
      </c>
      <c r="M134" s="134">
        <f>SUM(M129:M133)</f>
        <v>0</v>
      </c>
      <c r="N134" s="135">
        <f t="shared" ref="N134" si="667">SUM(N129:N133)</f>
        <v>0</v>
      </c>
      <c r="O134" s="134">
        <f>SUM(O129:O133)</f>
        <v>0</v>
      </c>
      <c r="P134" s="135">
        <f t="shared" ref="P134" si="668">SUM(P129:P133)</f>
        <v>0</v>
      </c>
      <c r="Q134" s="134">
        <f>SUM(Q129:Q133)</f>
        <v>0</v>
      </c>
      <c r="R134" s="136">
        <f t="shared" ref="R134" si="669">SUM(R129:R133)</f>
        <v>0</v>
      </c>
      <c r="S134" s="65"/>
      <c r="T134" s="66"/>
      <c r="U134" s="67"/>
      <c r="V134" s="66"/>
      <c r="W134" s="68"/>
      <c r="X134" s="68"/>
      <c r="Y134" s="68"/>
      <c r="Z134" s="68"/>
      <c r="AA134" s="68"/>
      <c r="AB134" s="68"/>
      <c r="AC134" s="68"/>
      <c r="AD134" s="68"/>
      <c r="AE134" s="68"/>
      <c r="AF134" s="68"/>
      <c r="AG134" s="68"/>
      <c r="AH134" s="69"/>
      <c r="AI134" s="68"/>
      <c r="AJ134" s="68"/>
      <c r="AK134" s="68"/>
      <c r="AL134" s="68"/>
      <c r="AM134" s="68"/>
      <c r="AN134" s="68"/>
      <c r="AO134" s="68"/>
      <c r="AP134" s="68"/>
      <c r="AQ134" s="68"/>
      <c r="AR134" s="68"/>
      <c r="AS134" s="68"/>
      <c r="AT134" s="69"/>
      <c r="AU134" s="35"/>
    </row>
    <row r="135" spans="1:47" ht="18" customHeight="1" thickBot="1" x14ac:dyDescent="0.45">
      <c r="A135" s="137"/>
      <c r="B135" s="143" t="s">
        <v>8</v>
      </c>
      <c r="C135" s="143"/>
      <c r="D135" s="143"/>
      <c r="E135" s="144"/>
      <c r="F135" s="3"/>
      <c r="G135" s="140"/>
      <c r="H135" s="77">
        <f>SUM(G134,H134)</f>
        <v>0</v>
      </c>
      <c r="I135" s="140"/>
      <c r="J135" s="77">
        <f>SUM(I134,J134)</f>
        <v>0</v>
      </c>
      <c r="K135" s="140"/>
      <c r="L135" s="77">
        <f>SUM(K134,L134)</f>
        <v>0</v>
      </c>
      <c r="M135" s="140"/>
      <c r="N135" s="77">
        <f>SUM(M134,N134)</f>
        <v>0</v>
      </c>
      <c r="O135" s="140"/>
      <c r="P135" s="77">
        <f>SUM(O134,P134)</f>
        <v>0</v>
      </c>
      <c r="Q135" s="140"/>
      <c r="R135" s="78">
        <f>SUM(Q134,R134)</f>
        <v>0</v>
      </c>
      <c r="S135" s="70"/>
      <c r="T135" s="71"/>
      <c r="U135" s="72"/>
      <c r="V135" s="71"/>
      <c r="W135" s="73"/>
      <c r="X135" s="73"/>
      <c r="Y135" s="73"/>
      <c r="Z135" s="73"/>
      <c r="AA135" s="73"/>
      <c r="AB135" s="73"/>
      <c r="AC135" s="73"/>
      <c r="AD135" s="73"/>
      <c r="AE135" s="73"/>
      <c r="AF135" s="73"/>
      <c r="AG135" s="73"/>
      <c r="AH135" s="74"/>
      <c r="AI135" s="75"/>
      <c r="AJ135" s="75"/>
      <c r="AK135" s="75"/>
      <c r="AL135" s="75"/>
      <c r="AM135" s="75"/>
      <c r="AN135" s="75"/>
      <c r="AO135" s="75"/>
      <c r="AP135" s="75"/>
      <c r="AQ135" s="75"/>
      <c r="AR135" s="75"/>
      <c r="AS135" s="75"/>
      <c r="AT135" s="76"/>
      <c r="AU135" s="35"/>
    </row>
    <row r="136" spans="1:47" ht="18" customHeight="1" thickTop="1" x14ac:dyDescent="0.4">
      <c r="A136" s="7"/>
      <c r="B136" s="8"/>
      <c r="C136" s="9"/>
      <c r="D136" s="9"/>
      <c r="E136" s="10"/>
      <c r="F136" s="4" t="str">
        <f>IFERROR(DATE(C136,D136,E136),"")</f>
        <v/>
      </c>
      <c r="G136" s="129">
        <f>IFERROR(
    IF(W136&gt;18, 0,
        IF(AND(W136=18, $T136=""), 0,
            IF(AND(W136=17, $T136=""), 0,
                IF(AI136&gt;2, 30000,
                    IF(W136&lt;3, 15000, 10000)
                )
            )
        )
    ),
"")</f>
        <v>0</v>
      </c>
      <c r="H136" s="130">
        <f t="shared" ref="H136:R136" si="670">IFERROR(
    IF(X136&gt;18, 0,
        IF(AND(X136=18, $T136=""), 0,
            IF(AJ136&gt;2, 30000,
                IF(X136&lt;3, 15000, 10000)
            )
        )
    ),
"")</f>
        <v>0</v>
      </c>
      <c r="I136" s="129">
        <f t="shared" si="670"/>
        <v>0</v>
      </c>
      <c r="J136" s="130">
        <f t="shared" si="670"/>
        <v>0</v>
      </c>
      <c r="K136" s="129">
        <f t="shared" si="670"/>
        <v>0</v>
      </c>
      <c r="L136" s="130">
        <f t="shared" si="670"/>
        <v>0</v>
      </c>
      <c r="M136" s="129">
        <f t="shared" si="670"/>
        <v>0</v>
      </c>
      <c r="N136" s="130">
        <f t="shared" si="670"/>
        <v>0</v>
      </c>
      <c r="O136" s="129">
        <f t="shared" si="670"/>
        <v>0</v>
      </c>
      <c r="P136" s="130">
        <f t="shared" si="670"/>
        <v>0</v>
      </c>
      <c r="Q136" s="129">
        <f t="shared" si="670"/>
        <v>0</v>
      </c>
      <c r="R136" s="130">
        <f t="shared" si="670"/>
        <v>0</v>
      </c>
      <c r="S136" s="53" t="str">
        <f>IFERROR(DATE(YEAR($F136)+18+(TEXT($F136,"mm/dd")&gt;"04/01"),3,31),"")</f>
        <v/>
      </c>
      <c r="T136" s="54" t="str">
        <f>IF(S136=DATE($C$2+1,3,31),"〇","")</f>
        <v/>
      </c>
      <c r="U136" s="55" t="str">
        <f>IFERROR(DATE(YEAR($F136)+22+(TEXT($F136,"mm/dd")&gt;"04/01"),3,31),"")</f>
        <v/>
      </c>
      <c r="V136" s="54" t="str">
        <f>IF(U136=DATE($C$2+1,3,31),"〇","")</f>
        <v/>
      </c>
      <c r="W136" s="56" t="str">
        <f>IFERROR(DATEDIF($F136,G$3,"Y"),"")</f>
        <v/>
      </c>
      <c r="X136" s="56" t="str">
        <f t="shared" ref="X136:X140" si="671">IFERROR(DATEDIF($F136,H$3,"Y"),"")</f>
        <v/>
      </c>
      <c r="Y136" s="56" t="str">
        <f t="shared" ref="Y136:Y140" si="672">IFERROR(DATEDIF($F136,I$3,"Y"),"")</f>
        <v/>
      </c>
      <c r="Z136" s="56" t="str">
        <f t="shared" ref="Z136:Z140" si="673">IFERROR(DATEDIF($F136,J$3,"Y"),"")</f>
        <v/>
      </c>
      <c r="AA136" s="56" t="str">
        <f t="shared" ref="AA136:AA140" si="674">IFERROR(DATEDIF($F136,K$3,"Y"),"")</f>
        <v/>
      </c>
      <c r="AB136" s="56" t="str">
        <f t="shared" ref="AB136:AB140" si="675">IFERROR(DATEDIF($F136,L$3,"Y"),"")</f>
        <v/>
      </c>
      <c r="AC136" s="56" t="str">
        <f t="shared" ref="AC136:AC140" si="676">IFERROR(DATEDIF($F136,M$3,"Y"),"")</f>
        <v/>
      </c>
      <c r="AD136" s="56" t="str">
        <f t="shared" ref="AD136:AD140" si="677">IFERROR(DATEDIF($F136,N$3,"Y"),"")</f>
        <v/>
      </c>
      <c r="AE136" s="56" t="str">
        <f t="shared" ref="AE136:AE140" si="678">IFERROR(DATEDIF($F136,O$3,"Y"),"")</f>
        <v/>
      </c>
      <c r="AF136" s="56" t="str">
        <f t="shared" ref="AF136:AF140" si="679">IFERROR(DATEDIF($F136,P$3,"Y"),"")</f>
        <v/>
      </c>
      <c r="AG136" s="56" t="str">
        <f t="shared" ref="AG136:AG140" si="680">IFERROR(DATEDIF($F136,Q$3,"Y"),"")</f>
        <v/>
      </c>
      <c r="AH136" s="57" t="str">
        <f t="shared" ref="AH136:AH140" si="681">IFERROR(IF(AND(MONTH(F136)=2,DAY(F136)=29),DATEDIF($F136,R$3+1,"Y"),DATEDIF($F136,R$3,"Y")),"")</f>
        <v/>
      </c>
      <c r="AI136" s="58" t="str">
        <f t="shared" ref="AI136:AT137" si="682">IF(W136="","",COUNTIF($U136,"&gt;"&amp;$S$3)+COUNTIF(AI135,"&gt;0"))</f>
        <v/>
      </c>
      <c r="AJ136" s="58" t="str">
        <f t="shared" si="682"/>
        <v/>
      </c>
      <c r="AK136" s="58" t="str">
        <f t="shared" si="682"/>
        <v/>
      </c>
      <c r="AL136" s="58" t="str">
        <f t="shared" si="682"/>
        <v/>
      </c>
      <c r="AM136" s="58" t="str">
        <f t="shared" si="682"/>
        <v/>
      </c>
      <c r="AN136" s="58" t="str">
        <f t="shared" si="682"/>
        <v/>
      </c>
      <c r="AO136" s="58" t="str">
        <f t="shared" si="682"/>
        <v/>
      </c>
      <c r="AP136" s="58" t="str">
        <f t="shared" si="682"/>
        <v/>
      </c>
      <c r="AQ136" s="58" t="str">
        <f t="shared" si="682"/>
        <v/>
      </c>
      <c r="AR136" s="58" t="str">
        <f t="shared" si="682"/>
        <v/>
      </c>
      <c r="AS136" s="58" t="str">
        <f t="shared" si="682"/>
        <v/>
      </c>
      <c r="AT136" s="59" t="str">
        <f t="shared" si="682"/>
        <v/>
      </c>
      <c r="AU136" s="35"/>
    </row>
    <row r="137" spans="1:47" ht="18" customHeight="1" x14ac:dyDescent="0.4">
      <c r="A137" s="11"/>
      <c r="B137" s="8"/>
      <c r="C137" s="9"/>
      <c r="D137" s="9"/>
      <c r="E137" s="10"/>
      <c r="F137" s="4" t="str">
        <f>IFERROR(DATE(C137,D137,E137),"")</f>
        <v/>
      </c>
      <c r="G137" s="129">
        <f t="shared" ref="G137:G140" si="683">IFERROR(
    IF(W137&gt;18, 0,
        IF(AND(W137=18, $T137=""), 0,
            IF(AND(W137=17, $T137=""), 0,
                IF(AI137&gt;2, 30000,
                    IF(W137&lt;3, 15000, 10000)
                )
            )
        )
    ),
"")</f>
        <v>0</v>
      </c>
      <c r="H137" s="130">
        <f t="shared" ref="H137:H140" si="684">IFERROR(
    IF(X137&gt;18, 0,
        IF(AND(X137=18, $T137=""), 0,
            IF(AJ137&gt;2, 30000,
                IF(X137&lt;3, 15000, 10000)
            )
        )
    ),
"")</f>
        <v>0</v>
      </c>
      <c r="I137" s="129">
        <f t="shared" ref="I137:I140" si="685">IFERROR(
    IF(Y137&gt;18, 0,
        IF(AND(Y137=18, $T137=""), 0,
            IF(AK137&gt;2, 30000,
                IF(Y137&lt;3, 15000, 10000)
            )
        )
    ),
"")</f>
        <v>0</v>
      </c>
      <c r="J137" s="130">
        <f t="shared" ref="J137:J140" si="686">IFERROR(
    IF(Z137&gt;18, 0,
        IF(AND(Z137=18, $T137=""), 0,
            IF(AL137&gt;2, 30000,
                IF(Z137&lt;3, 15000, 10000)
            )
        )
    ),
"")</f>
        <v>0</v>
      </c>
      <c r="K137" s="129">
        <f t="shared" ref="K137:K140" si="687">IFERROR(
    IF(AA137&gt;18, 0,
        IF(AND(AA137=18, $T137=""), 0,
            IF(AM137&gt;2, 30000,
                IF(AA137&lt;3, 15000, 10000)
            )
        )
    ),
"")</f>
        <v>0</v>
      </c>
      <c r="L137" s="130">
        <f t="shared" ref="L137:L140" si="688">IFERROR(
    IF(AB137&gt;18, 0,
        IF(AND(AB137=18, $T137=""), 0,
            IF(AN137&gt;2, 30000,
                IF(AB137&lt;3, 15000, 10000)
            )
        )
    ),
"")</f>
        <v>0</v>
      </c>
      <c r="M137" s="129">
        <f t="shared" ref="M137:M140" si="689">IFERROR(
    IF(AC137&gt;18, 0,
        IF(AND(AC137=18, $T137=""), 0,
            IF(AO137&gt;2, 30000,
                IF(AC137&lt;3, 15000, 10000)
            )
        )
    ),
"")</f>
        <v>0</v>
      </c>
      <c r="N137" s="130">
        <f t="shared" ref="N137:N140" si="690">IFERROR(
    IF(AD137&gt;18, 0,
        IF(AND(AD137=18, $T137=""), 0,
            IF(AP137&gt;2, 30000,
                IF(AD137&lt;3, 15000, 10000)
            )
        )
    ),
"")</f>
        <v>0</v>
      </c>
      <c r="O137" s="129">
        <f t="shared" ref="O137:O140" si="691">IFERROR(
    IF(AE137&gt;18, 0,
        IF(AND(AE137=18, $T137=""), 0,
            IF(AQ137&gt;2, 30000,
                IF(AE137&lt;3, 15000, 10000)
            )
        )
    ),
"")</f>
        <v>0</v>
      </c>
      <c r="P137" s="130">
        <f t="shared" ref="P137:P140" si="692">IFERROR(
    IF(AF137&gt;18, 0,
        IF(AND(AF137=18, $T137=""), 0,
            IF(AR137&gt;2, 30000,
                IF(AF137&lt;3, 15000, 10000)
            )
        )
    ),
"")</f>
        <v>0</v>
      </c>
      <c r="Q137" s="129">
        <f t="shared" ref="Q137:Q140" si="693">IFERROR(
    IF(AG137&gt;18, 0,
        IF(AND(AG137=18, $T137=""), 0,
            IF(AS137&gt;2, 30000,
                IF(AG137&lt;3, 15000, 10000)
            )
        )
    ),
"")</f>
        <v>0</v>
      </c>
      <c r="R137" s="130">
        <f t="shared" ref="R137:R140" si="694">IFERROR(
    IF(AH137&gt;18, 0,
        IF(AND(AH137=18, $T137=""), 0,
            IF(AT137&gt;2, 30000,
                IF(AH137&lt;3, 15000, 10000)
            )
        )
    ),
"")</f>
        <v>0</v>
      </c>
      <c r="S137" s="60" t="str">
        <f>IFERROR(DATE(YEAR($F137)+18+(TEXT($F137,"mm/dd")&gt;"04/01"),3,31),"")</f>
        <v/>
      </c>
      <c r="T137" s="54" t="str">
        <f>IF(S137=DATE($C$2+1,3,31),"〇","")</f>
        <v/>
      </c>
      <c r="U137" s="61" t="str">
        <f>IFERROR(DATE(YEAR($F137)+22+(TEXT($F137,"mm/dd")&gt;"04/01"),3,31),"")</f>
        <v/>
      </c>
      <c r="V137" s="54" t="str">
        <f>IF(U137=DATE($C$2+1,3,31),"〇","")</f>
        <v/>
      </c>
      <c r="W137" s="56" t="str">
        <f>IFERROR(DATEDIF($F137,G$3,"Y"),"")</f>
        <v/>
      </c>
      <c r="X137" s="56" t="str">
        <f t="shared" si="671"/>
        <v/>
      </c>
      <c r="Y137" s="56" t="str">
        <f t="shared" si="672"/>
        <v/>
      </c>
      <c r="Z137" s="56" t="str">
        <f t="shared" si="673"/>
        <v/>
      </c>
      <c r="AA137" s="56" t="str">
        <f t="shared" si="674"/>
        <v/>
      </c>
      <c r="AB137" s="56" t="str">
        <f t="shared" si="675"/>
        <v/>
      </c>
      <c r="AC137" s="56" t="str">
        <f t="shared" si="676"/>
        <v/>
      </c>
      <c r="AD137" s="56" t="str">
        <f t="shared" si="677"/>
        <v/>
      </c>
      <c r="AE137" s="56" t="str">
        <f t="shared" si="678"/>
        <v/>
      </c>
      <c r="AF137" s="56" t="str">
        <f t="shared" si="679"/>
        <v/>
      </c>
      <c r="AG137" s="56" t="str">
        <f t="shared" si="680"/>
        <v/>
      </c>
      <c r="AH137" s="62" t="str">
        <f t="shared" si="681"/>
        <v/>
      </c>
      <c r="AI137" s="58" t="str">
        <f t="shared" si="682"/>
        <v/>
      </c>
      <c r="AJ137" s="58" t="str">
        <f t="shared" si="682"/>
        <v/>
      </c>
      <c r="AK137" s="58" t="str">
        <f t="shared" si="682"/>
        <v/>
      </c>
      <c r="AL137" s="58" t="str">
        <f t="shared" si="682"/>
        <v/>
      </c>
      <c r="AM137" s="58" t="str">
        <f t="shared" si="682"/>
        <v/>
      </c>
      <c r="AN137" s="58" t="str">
        <f t="shared" si="682"/>
        <v/>
      </c>
      <c r="AO137" s="58" t="str">
        <f t="shared" si="682"/>
        <v/>
      </c>
      <c r="AP137" s="58" t="str">
        <f t="shared" si="682"/>
        <v/>
      </c>
      <c r="AQ137" s="58" t="str">
        <f t="shared" si="682"/>
        <v/>
      </c>
      <c r="AR137" s="58" t="str">
        <f t="shared" si="682"/>
        <v/>
      </c>
      <c r="AS137" s="58" t="str">
        <f t="shared" si="682"/>
        <v/>
      </c>
      <c r="AT137" s="63" t="str">
        <f t="shared" si="682"/>
        <v/>
      </c>
      <c r="AU137" s="35"/>
    </row>
    <row r="138" spans="1:47" ht="18" customHeight="1" x14ac:dyDescent="0.4">
      <c r="A138" s="12"/>
      <c r="B138" s="8"/>
      <c r="C138" s="9"/>
      <c r="D138" s="9"/>
      <c r="E138" s="10"/>
      <c r="F138" s="4" t="str">
        <f>IFERROR(DATE(C138,D138,E138),"")</f>
        <v/>
      </c>
      <c r="G138" s="129">
        <f t="shared" si="683"/>
        <v>0</v>
      </c>
      <c r="H138" s="130">
        <f t="shared" si="684"/>
        <v>0</v>
      </c>
      <c r="I138" s="129">
        <f t="shared" si="685"/>
        <v>0</v>
      </c>
      <c r="J138" s="130">
        <f t="shared" si="686"/>
        <v>0</v>
      </c>
      <c r="K138" s="129">
        <f t="shared" si="687"/>
        <v>0</v>
      </c>
      <c r="L138" s="130">
        <f t="shared" si="688"/>
        <v>0</v>
      </c>
      <c r="M138" s="129">
        <f t="shared" si="689"/>
        <v>0</v>
      </c>
      <c r="N138" s="130">
        <f t="shared" si="690"/>
        <v>0</v>
      </c>
      <c r="O138" s="129">
        <f t="shared" si="691"/>
        <v>0</v>
      </c>
      <c r="P138" s="130">
        <f t="shared" si="692"/>
        <v>0</v>
      </c>
      <c r="Q138" s="129">
        <f t="shared" si="693"/>
        <v>0</v>
      </c>
      <c r="R138" s="130">
        <f t="shared" si="694"/>
        <v>0</v>
      </c>
      <c r="S138" s="60" t="str">
        <f t="shared" ref="S138" si="695">IFERROR(DATE(YEAR($F138)+18+(TEXT($F138,"mm/dd")&gt;"04/01"),3,31),"")</f>
        <v/>
      </c>
      <c r="T138" s="54" t="str">
        <f>IF(S138=DATE($C$2+1,3,31),"〇","")</f>
        <v/>
      </c>
      <c r="U138" s="61" t="str">
        <f t="shared" ref="U138:U140" si="696">IFERROR(DATE(YEAR($F138)+22+(TEXT($F138,"mm/dd")&gt;"04/01"),3,31),"")</f>
        <v/>
      </c>
      <c r="V138" s="54" t="str">
        <f>IF(U138=DATE($C$2+1,3,31),"〇","")</f>
        <v/>
      </c>
      <c r="W138" s="56" t="str">
        <f t="shared" ref="W138:W140" si="697">IFERROR(DATEDIF($F138,G$3,"Y"),"")</f>
        <v/>
      </c>
      <c r="X138" s="56" t="str">
        <f t="shared" si="671"/>
        <v/>
      </c>
      <c r="Y138" s="56" t="str">
        <f t="shared" si="672"/>
        <v/>
      </c>
      <c r="Z138" s="56" t="str">
        <f t="shared" si="673"/>
        <v/>
      </c>
      <c r="AA138" s="56" t="str">
        <f t="shared" si="674"/>
        <v/>
      </c>
      <c r="AB138" s="56" t="str">
        <f t="shared" si="675"/>
        <v/>
      </c>
      <c r="AC138" s="56" t="str">
        <f t="shared" si="676"/>
        <v/>
      </c>
      <c r="AD138" s="56" t="str">
        <f t="shared" si="677"/>
        <v/>
      </c>
      <c r="AE138" s="56" t="str">
        <f t="shared" si="678"/>
        <v/>
      </c>
      <c r="AF138" s="56" t="str">
        <f t="shared" si="679"/>
        <v/>
      </c>
      <c r="AG138" s="56" t="str">
        <f t="shared" si="680"/>
        <v/>
      </c>
      <c r="AH138" s="62" t="str">
        <f t="shared" si="681"/>
        <v/>
      </c>
      <c r="AI138" s="58" t="str">
        <f t="shared" ref="AI138:AT138" si="698">IF(W138="","",COUNTIF($U138,"&gt;"&amp;$S$3)+COUNTIF(AI136:AI137,"&gt;0"))</f>
        <v/>
      </c>
      <c r="AJ138" s="58" t="str">
        <f t="shared" si="698"/>
        <v/>
      </c>
      <c r="AK138" s="58" t="str">
        <f t="shared" si="698"/>
        <v/>
      </c>
      <c r="AL138" s="58" t="str">
        <f t="shared" si="698"/>
        <v/>
      </c>
      <c r="AM138" s="58" t="str">
        <f t="shared" si="698"/>
        <v/>
      </c>
      <c r="AN138" s="58" t="str">
        <f t="shared" si="698"/>
        <v/>
      </c>
      <c r="AO138" s="58" t="str">
        <f t="shared" si="698"/>
        <v/>
      </c>
      <c r="AP138" s="58" t="str">
        <f t="shared" si="698"/>
        <v/>
      </c>
      <c r="AQ138" s="58" t="str">
        <f t="shared" si="698"/>
        <v/>
      </c>
      <c r="AR138" s="58" t="str">
        <f t="shared" si="698"/>
        <v/>
      </c>
      <c r="AS138" s="58" t="str">
        <f t="shared" si="698"/>
        <v/>
      </c>
      <c r="AT138" s="63" t="str">
        <f t="shared" si="698"/>
        <v/>
      </c>
      <c r="AU138" s="35"/>
    </row>
    <row r="139" spans="1:47" ht="18" customHeight="1" x14ac:dyDescent="0.4">
      <c r="A139" s="12"/>
      <c r="B139" s="8"/>
      <c r="C139" s="9"/>
      <c r="D139" s="9"/>
      <c r="E139" s="10"/>
      <c r="F139" s="4" t="str">
        <f>IFERROR(DATE(C139,D139,E139),"")</f>
        <v/>
      </c>
      <c r="G139" s="129">
        <f t="shared" si="683"/>
        <v>0</v>
      </c>
      <c r="H139" s="130">
        <f t="shared" si="684"/>
        <v>0</v>
      </c>
      <c r="I139" s="129">
        <f t="shared" si="685"/>
        <v>0</v>
      </c>
      <c r="J139" s="130">
        <f t="shared" si="686"/>
        <v>0</v>
      </c>
      <c r="K139" s="129">
        <f t="shared" si="687"/>
        <v>0</v>
      </c>
      <c r="L139" s="130">
        <f t="shared" si="688"/>
        <v>0</v>
      </c>
      <c r="M139" s="129">
        <f t="shared" si="689"/>
        <v>0</v>
      </c>
      <c r="N139" s="130">
        <f t="shared" si="690"/>
        <v>0</v>
      </c>
      <c r="O139" s="129">
        <f t="shared" si="691"/>
        <v>0</v>
      </c>
      <c r="P139" s="130">
        <f t="shared" si="692"/>
        <v>0</v>
      </c>
      <c r="Q139" s="129">
        <f t="shared" si="693"/>
        <v>0</v>
      </c>
      <c r="R139" s="130">
        <f t="shared" si="694"/>
        <v>0</v>
      </c>
      <c r="S139" s="60" t="str">
        <f>IFERROR(DATE(YEAR($F139)+18+(TEXT($F139,"mm/dd")&gt;"04/01"),3,31),"")</f>
        <v/>
      </c>
      <c r="T139" s="54" t="str">
        <f>IF(S139=DATE($C$2+1,3,31),"〇","")</f>
        <v/>
      </c>
      <c r="U139" s="61" t="str">
        <f t="shared" si="696"/>
        <v/>
      </c>
      <c r="V139" s="54" t="str">
        <f>IF(U139=DATE($C$2+1,3,31),"〇","")</f>
        <v/>
      </c>
      <c r="W139" s="56" t="str">
        <f t="shared" si="697"/>
        <v/>
      </c>
      <c r="X139" s="56" t="str">
        <f t="shared" si="671"/>
        <v/>
      </c>
      <c r="Y139" s="56" t="str">
        <f t="shared" si="672"/>
        <v/>
      </c>
      <c r="Z139" s="56" t="str">
        <f t="shared" si="673"/>
        <v/>
      </c>
      <c r="AA139" s="56" t="str">
        <f t="shared" si="674"/>
        <v/>
      </c>
      <c r="AB139" s="56" t="str">
        <f t="shared" si="675"/>
        <v/>
      </c>
      <c r="AC139" s="56" t="str">
        <f t="shared" si="676"/>
        <v/>
      </c>
      <c r="AD139" s="56" t="str">
        <f t="shared" si="677"/>
        <v/>
      </c>
      <c r="AE139" s="56" t="str">
        <f t="shared" si="678"/>
        <v/>
      </c>
      <c r="AF139" s="56" t="str">
        <f t="shared" si="679"/>
        <v/>
      </c>
      <c r="AG139" s="56" t="str">
        <f t="shared" si="680"/>
        <v/>
      </c>
      <c r="AH139" s="62" t="str">
        <f t="shared" si="681"/>
        <v/>
      </c>
      <c r="AI139" s="58" t="str">
        <f t="shared" ref="AI139:AT139" si="699">IF(W139="","",COUNTIF($U139,"&gt;"&amp;$S$3)+COUNTIF(AI136:AI138,"&gt;0"))</f>
        <v/>
      </c>
      <c r="AJ139" s="58" t="str">
        <f t="shared" si="699"/>
        <v/>
      </c>
      <c r="AK139" s="58" t="str">
        <f t="shared" si="699"/>
        <v/>
      </c>
      <c r="AL139" s="58" t="str">
        <f t="shared" si="699"/>
        <v/>
      </c>
      <c r="AM139" s="58" t="str">
        <f t="shared" si="699"/>
        <v/>
      </c>
      <c r="AN139" s="58" t="str">
        <f t="shared" si="699"/>
        <v/>
      </c>
      <c r="AO139" s="58" t="str">
        <f t="shared" si="699"/>
        <v/>
      </c>
      <c r="AP139" s="58" t="str">
        <f t="shared" si="699"/>
        <v/>
      </c>
      <c r="AQ139" s="58" t="str">
        <f t="shared" si="699"/>
        <v/>
      </c>
      <c r="AR139" s="58" t="str">
        <f t="shared" si="699"/>
        <v/>
      </c>
      <c r="AS139" s="58" t="str">
        <f t="shared" si="699"/>
        <v/>
      </c>
      <c r="AT139" s="63" t="str">
        <f t="shared" si="699"/>
        <v/>
      </c>
      <c r="AU139" s="35"/>
    </row>
    <row r="140" spans="1:47" ht="18" customHeight="1" x14ac:dyDescent="0.4">
      <c r="A140" s="13"/>
      <c r="B140" s="14"/>
      <c r="C140" s="15"/>
      <c r="D140" s="15"/>
      <c r="E140" s="16"/>
      <c r="F140" s="4" t="str">
        <f>IFERROR(DATE(C140,D140,E140),"")</f>
        <v/>
      </c>
      <c r="G140" s="129">
        <f t="shared" si="683"/>
        <v>0</v>
      </c>
      <c r="H140" s="130">
        <f t="shared" si="684"/>
        <v>0</v>
      </c>
      <c r="I140" s="129">
        <f t="shared" si="685"/>
        <v>0</v>
      </c>
      <c r="J140" s="130">
        <f t="shared" si="686"/>
        <v>0</v>
      </c>
      <c r="K140" s="129">
        <f t="shared" si="687"/>
        <v>0</v>
      </c>
      <c r="L140" s="130">
        <f t="shared" si="688"/>
        <v>0</v>
      </c>
      <c r="M140" s="129">
        <f t="shared" si="689"/>
        <v>0</v>
      </c>
      <c r="N140" s="130">
        <f t="shared" si="690"/>
        <v>0</v>
      </c>
      <c r="O140" s="129">
        <f t="shared" si="691"/>
        <v>0</v>
      </c>
      <c r="P140" s="130">
        <f t="shared" si="692"/>
        <v>0</v>
      </c>
      <c r="Q140" s="129">
        <f t="shared" si="693"/>
        <v>0</v>
      </c>
      <c r="R140" s="130">
        <f t="shared" si="694"/>
        <v>0</v>
      </c>
      <c r="S140" s="60" t="str">
        <f>IFERROR(DATE(YEAR($F140)+18+(TEXT($F140,"mm/dd")&gt;"04/01"),3,31),"")</f>
        <v/>
      </c>
      <c r="T140" s="54" t="str">
        <f>IF(S140=DATE($C$2+1,3,31),"〇","")</f>
        <v/>
      </c>
      <c r="U140" s="61" t="str">
        <f t="shared" si="696"/>
        <v/>
      </c>
      <c r="V140" s="54" t="str">
        <f>IF(U140=DATE($C$2+1,3,31),"〇","")</f>
        <v/>
      </c>
      <c r="W140" s="56" t="str">
        <f t="shared" si="697"/>
        <v/>
      </c>
      <c r="X140" s="56" t="str">
        <f t="shared" si="671"/>
        <v/>
      </c>
      <c r="Y140" s="56" t="str">
        <f t="shared" si="672"/>
        <v/>
      </c>
      <c r="Z140" s="56" t="str">
        <f t="shared" si="673"/>
        <v/>
      </c>
      <c r="AA140" s="56" t="str">
        <f t="shared" si="674"/>
        <v/>
      </c>
      <c r="AB140" s="56" t="str">
        <f t="shared" si="675"/>
        <v/>
      </c>
      <c r="AC140" s="56" t="str">
        <f t="shared" si="676"/>
        <v/>
      </c>
      <c r="AD140" s="56" t="str">
        <f t="shared" si="677"/>
        <v/>
      </c>
      <c r="AE140" s="56" t="str">
        <f t="shared" si="678"/>
        <v/>
      </c>
      <c r="AF140" s="56" t="str">
        <f t="shared" si="679"/>
        <v/>
      </c>
      <c r="AG140" s="56" t="str">
        <f t="shared" si="680"/>
        <v/>
      </c>
      <c r="AH140" s="64" t="str">
        <f t="shared" si="681"/>
        <v/>
      </c>
      <c r="AI140" s="58" t="str">
        <f t="shared" ref="AI140:AT140" si="700">IF(W140="","",COUNTIF($U140,"&gt;"&amp;$S$3)+COUNTIF(AI136:AI139,"&gt;0"))</f>
        <v/>
      </c>
      <c r="AJ140" s="58" t="str">
        <f t="shared" si="700"/>
        <v/>
      </c>
      <c r="AK140" s="58" t="str">
        <f t="shared" si="700"/>
        <v/>
      </c>
      <c r="AL140" s="58" t="str">
        <f t="shared" si="700"/>
        <v/>
      </c>
      <c r="AM140" s="58" t="str">
        <f t="shared" si="700"/>
        <v/>
      </c>
      <c r="AN140" s="58" t="str">
        <f t="shared" si="700"/>
        <v/>
      </c>
      <c r="AO140" s="58" t="str">
        <f t="shared" si="700"/>
        <v/>
      </c>
      <c r="AP140" s="58" t="str">
        <f t="shared" si="700"/>
        <v/>
      </c>
      <c r="AQ140" s="58" t="str">
        <f t="shared" si="700"/>
        <v/>
      </c>
      <c r="AR140" s="58" t="str">
        <f t="shared" si="700"/>
        <v/>
      </c>
      <c r="AS140" s="58" t="str">
        <f t="shared" si="700"/>
        <v/>
      </c>
      <c r="AT140" s="63" t="str">
        <f t="shared" si="700"/>
        <v/>
      </c>
      <c r="AU140" s="35"/>
    </row>
    <row r="141" spans="1:47" ht="18" customHeight="1" x14ac:dyDescent="0.4">
      <c r="A141" s="131"/>
      <c r="B141" s="141" t="s">
        <v>7</v>
      </c>
      <c r="C141" s="141"/>
      <c r="D141" s="141"/>
      <c r="E141" s="142"/>
      <c r="F141" s="2"/>
      <c r="G141" s="134">
        <f>SUM(G136:G140)</f>
        <v>0</v>
      </c>
      <c r="H141" s="135">
        <f t="shared" ref="H141" si="701">SUM(H136:H140)</f>
        <v>0</v>
      </c>
      <c r="I141" s="134">
        <f>SUM(I136:I140)</f>
        <v>0</v>
      </c>
      <c r="J141" s="135">
        <f t="shared" ref="J141" si="702">SUM(J136:J140)</f>
        <v>0</v>
      </c>
      <c r="K141" s="134">
        <f>SUM(K136:K140)</f>
        <v>0</v>
      </c>
      <c r="L141" s="135">
        <f t="shared" ref="L141" si="703">SUM(L136:L140)</f>
        <v>0</v>
      </c>
      <c r="M141" s="134">
        <f>SUM(M136:M140)</f>
        <v>0</v>
      </c>
      <c r="N141" s="135">
        <f t="shared" ref="N141" si="704">SUM(N136:N140)</f>
        <v>0</v>
      </c>
      <c r="O141" s="134">
        <f>SUM(O136:O140)</f>
        <v>0</v>
      </c>
      <c r="P141" s="135">
        <f t="shared" ref="P141" si="705">SUM(P136:P140)</f>
        <v>0</v>
      </c>
      <c r="Q141" s="134">
        <f>SUM(Q136:Q140)</f>
        <v>0</v>
      </c>
      <c r="R141" s="136">
        <f t="shared" ref="R141" si="706">SUM(R136:R140)</f>
        <v>0</v>
      </c>
      <c r="S141" s="65"/>
      <c r="T141" s="66"/>
      <c r="U141" s="67"/>
      <c r="V141" s="66"/>
      <c r="W141" s="68"/>
      <c r="X141" s="68"/>
      <c r="Y141" s="68"/>
      <c r="Z141" s="68"/>
      <c r="AA141" s="68"/>
      <c r="AB141" s="68"/>
      <c r="AC141" s="68"/>
      <c r="AD141" s="68"/>
      <c r="AE141" s="68"/>
      <c r="AF141" s="68"/>
      <c r="AG141" s="68"/>
      <c r="AH141" s="69"/>
      <c r="AI141" s="68"/>
      <c r="AJ141" s="68"/>
      <c r="AK141" s="68"/>
      <c r="AL141" s="68"/>
      <c r="AM141" s="68"/>
      <c r="AN141" s="68"/>
      <c r="AO141" s="68"/>
      <c r="AP141" s="68"/>
      <c r="AQ141" s="68"/>
      <c r="AR141" s="68"/>
      <c r="AS141" s="68"/>
      <c r="AT141" s="69"/>
      <c r="AU141" s="35"/>
    </row>
    <row r="142" spans="1:47" ht="18" customHeight="1" thickBot="1" x14ac:dyDescent="0.45">
      <c r="A142" s="137"/>
      <c r="B142" s="143" t="s">
        <v>8</v>
      </c>
      <c r="C142" s="143"/>
      <c r="D142" s="143"/>
      <c r="E142" s="144"/>
      <c r="F142" s="3"/>
      <c r="G142" s="140"/>
      <c r="H142" s="77">
        <f>SUM(G141,H141)</f>
        <v>0</v>
      </c>
      <c r="I142" s="140"/>
      <c r="J142" s="77">
        <f>SUM(I141,J141)</f>
        <v>0</v>
      </c>
      <c r="K142" s="140"/>
      <c r="L142" s="77">
        <f>SUM(K141,L141)</f>
        <v>0</v>
      </c>
      <c r="M142" s="140"/>
      <c r="N142" s="77">
        <f>SUM(M141,N141)</f>
        <v>0</v>
      </c>
      <c r="O142" s="140"/>
      <c r="P142" s="77">
        <f>SUM(O141,P141)</f>
        <v>0</v>
      </c>
      <c r="Q142" s="140"/>
      <c r="R142" s="78">
        <f>SUM(Q141,R141)</f>
        <v>0</v>
      </c>
      <c r="S142" s="70"/>
      <c r="T142" s="71"/>
      <c r="U142" s="72"/>
      <c r="V142" s="71"/>
      <c r="W142" s="73"/>
      <c r="X142" s="73"/>
      <c r="Y142" s="73"/>
      <c r="Z142" s="73"/>
      <c r="AA142" s="73"/>
      <c r="AB142" s="73"/>
      <c r="AC142" s="73"/>
      <c r="AD142" s="73"/>
      <c r="AE142" s="73"/>
      <c r="AF142" s="73"/>
      <c r="AG142" s="73"/>
      <c r="AH142" s="74"/>
      <c r="AI142" s="75"/>
      <c r="AJ142" s="75"/>
      <c r="AK142" s="75"/>
      <c r="AL142" s="75"/>
      <c r="AM142" s="75"/>
      <c r="AN142" s="75"/>
      <c r="AO142" s="75"/>
      <c r="AP142" s="75"/>
      <c r="AQ142" s="75"/>
      <c r="AR142" s="75"/>
      <c r="AS142" s="75"/>
      <c r="AT142" s="76"/>
      <c r="AU142" s="35"/>
    </row>
    <row r="143" spans="1:47" ht="18" customHeight="1" thickTop="1" x14ac:dyDescent="0.4">
      <c r="A143" s="7"/>
      <c r="B143" s="8"/>
      <c r="C143" s="9"/>
      <c r="D143" s="9"/>
      <c r="E143" s="10"/>
      <c r="F143" s="4" t="str">
        <f>IFERROR(DATE(C143,D143,E143),"")</f>
        <v/>
      </c>
      <c r="G143" s="129">
        <f>IFERROR(
    IF(W143&gt;18, 0,
        IF(AND(W143=18, $T143=""), 0,
            IF(AND(W143=17, $T143=""), 0,
                IF(AI143&gt;2, 30000,
                    IF(W143&lt;3, 15000, 10000)
                )
            )
        )
    ),
"")</f>
        <v>0</v>
      </c>
      <c r="H143" s="130">
        <f t="shared" ref="H143:Q143" si="707">IFERROR(
    IF(X143&gt;18, 0,
        IF(AND(X143=18, $T143=""), 0,
            IF(AJ143&gt;2, 30000,
                IF(X143&lt;3, 15000, 10000)
            )
        )
    ),
"")</f>
        <v>0</v>
      </c>
      <c r="I143" s="129">
        <f t="shared" si="707"/>
        <v>0</v>
      </c>
      <c r="J143" s="130">
        <f t="shared" si="707"/>
        <v>0</v>
      </c>
      <c r="K143" s="129">
        <f t="shared" si="707"/>
        <v>0</v>
      </c>
      <c r="L143" s="130">
        <f t="shared" si="707"/>
        <v>0</v>
      </c>
      <c r="M143" s="129">
        <f t="shared" si="707"/>
        <v>0</v>
      </c>
      <c r="N143" s="130">
        <f t="shared" si="707"/>
        <v>0</v>
      </c>
      <c r="O143" s="129">
        <f t="shared" si="707"/>
        <v>0</v>
      </c>
      <c r="P143" s="130">
        <f t="shared" si="707"/>
        <v>0</v>
      </c>
      <c r="Q143" s="129">
        <f t="shared" si="707"/>
        <v>0</v>
      </c>
      <c r="R143" s="130">
        <f>IFERROR(
    IF(AH143&gt;18, 0,
        IF(AND(AH143=18, $T143=""), 0,
            IF(AT143&gt;2, 30000,
                IF(AH143&lt;3, 15000, 10000)
            )
        )
    ),
"")</f>
        <v>0</v>
      </c>
      <c r="S143" s="53" t="str">
        <f>IFERROR(DATE(YEAR($F143)+18+(TEXT($F143,"mm/dd")&gt;"04/01"),3,31),"")</f>
        <v/>
      </c>
      <c r="T143" s="54" t="str">
        <f>IF(S143=DATE($C$2+1,3,31),"〇","")</f>
        <v/>
      </c>
      <c r="U143" s="55" t="str">
        <f>IFERROR(DATE(YEAR($F143)+22+(TEXT($F143,"mm/dd")&gt;"04/01"),3,31),"")</f>
        <v/>
      </c>
      <c r="V143" s="54" t="str">
        <f>IF(U143=DATE($C$2+1,3,31),"〇","")</f>
        <v/>
      </c>
      <c r="W143" s="56" t="str">
        <f>IFERROR(DATEDIF($F143,G$3,"Y"),"")</f>
        <v/>
      </c>
      <c r="X143" s="56" t="str">
        <f t="shared" ref="X143:X147" si="708">IFERROR(DATEDIF($F143,H$3,"Y"),"")</f>
        <v/>
      </c>
      <c r="Y143" s="56" t="str">
        <f t="shared" ref="Y143:Y147" si="709">IFERROR(DATEDIF($F143,I$3,"Y"),"")</f>
        <v/>
      </c>
      <c r="Z143" s="56" t="str">
        <f t="shared" ref="Z143:Z147" si="710">IFERROR(DATEDIF($F143,J$3,"Y"),"")</f>
        <v/>
      </c>
      <c r="AA143" s="56" t="str">
        <f t="shared" ref="AA143:AA147" si="711">IFERROR(DATEDIF($F143,K$3,"Y"),"")</f>
        <v/>
      </c>
      <c r="AB143" s="56" t="str">
        <f t="shared" ref="AB143:AB147" si="712">IFERROR(DATEDIF($F143,L$3,"Y"),"")</f>
        <v/>
      </c>
      <c r="AC143" s="56" t="str">
        <f t="shared" ref="AC143:AC147" si="713">IFERROR(DATEDIF($F143,M$3,"Y"),"")</f>
        <v/>
      </c>
      <c r="AD143" s="56" t="str">
        <f t="shared" ref="AD143:AD147" si="714">IFERROR(DATEDIF($F143,N$3,"Y"),"")</f>
        <v/>
      </c>
      <c r="AE143" s="56" t="str">
        <f t="shared" ref="AE143:AE147" si="715">IFERROR(DATEDIF($F143,O$3,"Y"),"")</f>
        <v/>
      </c>
      <c r="AF143" s="56" t="str">
        <f t="shared" ref="AF143:AF147" si="716">IFERROR(DATEDIF($F143,P$3,"Y"),"")</f>
        <v/>
      </c>
      <c r="AG143" s="56" t="str">
        <f t="shared" ref="AG143:AG147" si="717">IFERROR(DATEDIF($F143,Q$3,"Y"),"")</f>
        <v/>
      </c>
      <c r="AH143" s="57" t="str">
        <f t="shared" ref="AH143:AH147" si="718">IFERROR(IF(AND(MONTH(F143)=2,DAY(F143)=29),DATEDIF($F143,R$3+1,"Y"),DATEDIF($F143,R$3,"Y")),"")</f>
        <v/>
      </c>
      <c r="AI143" s="58" t="str">
        <f t="shared" ref="AI143:AT144" si="719">IF(W143="","",COUNTIF($U143,"&gt;"&amp;$S$3)+COUNTIF(AI142,"&gt;0"))</f>
        <v/>
      </c>
      <c r="AJ143" s="58" t="str">
        <f t="shared" si="719"/>
        <v/>
      </c>
      <c r="AK143" s="58" t="str">
        <f t="shared" si="719"/>
        <v/>
      </c>
      <c r="AL143" s="58" t="str">
        <f t="shared" si="719"/>
        <v/>
      </c>
      <c r="AM143" s="58" t="str">
        <f t="shared" si="719"/>
        <v/>
      </c>
      <c r="AN143" s="58" t="str">
        <f t="shared" si="719"/>
        <v/>
      </c>
      <c r="AO143" s="58" t="str">
        <f t="shared" si="719"/>
        <v/>
      </c>
      <c r="AP143" s="58" t="str">
        <f t="shared" si="719"/>
        <v/>
      </c>
      <c r="AQ143" s="58" t="str">
        <f t="shared" si="719"/>
        <v/>
      </c>
      <c r="AR143" s="58" t="str">
        <f t="shared" si="719"/>
        <v/>
      </c>
      <c r="AS143" s="58" t="str">
        <f t="shared" si="719"/>
        <v/>
      </c>
      <c r="AT143" s="59" t="str">
        <f t="shared" si="719"/>
        <v/>
      </c>
      <c r="AU143" s="35"/>
    </row>
    <row r="144" spans="1:47" ht="18" customHeight="1" x14ac:dyDescent="0.4">
      <c r="A144" s="11"/>
      <c r="B144" s="8"/>
      <c r="C144" s="9"/>
      <c r="D144" s="9"/>
      <c r="E144" s="10"/>
      <c r="F144" s="4" t="str">
        <f>IFERROR(DATE(C144,D144,E144),"")</f>
        <v/>
      </c>
      <c r="G144" s="129">
        <f t="shared" ref="G144:G147" si="720">IFERROR(
    IF(W144&gt;18, 0,
        IF(AND(W144=18, $T144=""), 0,
            IF(AND(W144=17, $T144=""), 0,
                IF(AI144&gt;2, 30000,
                    IF(W144&lt;3, 15000, 10000)
                )
            )
        )
    ),
"")</f>
        <v>0</v>
      </c>
      <c r="H144" s="130">
        <f t="shared" ref="H144:H147" si="721">IFERROR(
    IF(X144&gt;18, 0,
        IF(AND(X144=18, $T144=""), 0,
            IF(AJ144&gt;2, 30000,
                IF(X144&lt;3, 15000, 10000)
            )
        )
    ),
"")</f>
        <v>0</v>
      </c>
      <c r="I144" s="129">
        <f t="shared" ref="I144:I147" si="722">IFERROR(
    IF(Y144&gt;18, 0,
        IF(AND(Y144=18, $T144=""), 0,
            IF(AK144&gt;2, 30000,
                IF(Y144&lt;3, 15000, 10000)
            )
        )
    ),
"")</f>
        <v>0</v>
      </c>
      <c r="J144" s="130">
        <f t="shared" ref="J144:J147" si="723">IFERROR(
    IF(Z144&gt;18, 0,
        IF(AND(Z144=18, $T144=""), 0,
            IF(AL144&gt;2, 30000,
                IF(Z144&lt;3, 15000, 10000)
            )
        )
    ),
"")</f>
        <v>0</v>
      </c>
      <c r="K144" s="129">
        <f t="shared" ref="K144:K147" si="724">IFERROR(
    IF(AA144&gt;18, 0,
        IF(AND(AA144=18, $T144=""), 0,
            IF(AM144&gt;2, 30000,
                IF(AA144&lt;3, 15000, 10000)
            )
        )
    ),
"")</f>
        <v>0</v>
      </c>
      <c r="L144" s="130">
        <f t="shared" ref="L144:L147" si="725">IFERROR(
    IF(AB144&gt;18, 0,
        IF(AND(AB144=18, $T144=""), 0,
            IF(AN144&gt;2, 30000,
                IF(AB144&lt;3, 15000, 10000)
            )
        )
    ),
"")</f>
        <v>0</v>
      </c>
      <c r="M144" s="129">
        <f t="shared" ref="M144:M147" si="726">IFERROR(
    IF(AC144&gt;18, 0,
        IF(AND(AC144=18, $T144=""), 0,
            IF(AO144&gt;2, 30000,
                IF(AC144&lt;3, 15000, 10000)
            )
        )
    ),
"")</f>
        <v>0</v>
      </c>
      <c r="N144" s="130">
        <f t="shared" ref="N144:N147" si="727">IFERROR(
    IF(AD144&gt;18, 0,
        IF(AND(AD144=18, $T144=""), 0,
            IF(AP144&gt;2, 30000,
                IF(AD144&lt;3, 15000, 10000)
            )
        )
    ),
"")</f>
        <v>0</v>
      </c>
      <c r="O144" s="129">
        <f t="shared" ref="O144:O147" si="728">IFERROR(
    IF(AE144&gt;18, 0,
        IF(AND(AE144=18, $T144=""), 0,
            IF(AQ144&gt;2, 30000,
                IF(AE144&lt;3, 15000, 10000)
            )
        )
    ),
"")</f>
        <v>0</v>
      </c>
      <c r="P144" s="130">
        <f t="shared" ref="P144:P147" si="729">IFERROR(
    IF(AF144&gt;18, 0,
        IF(AND(AF144=18, $T144=""), 0,
            IF(AR144&gt;2, 30000,
                IF(AF144&lt;3, 15000, 10000)
            )
        )
    ),
"")</f>
        <v>0</v>
      </c>
      <c r="Q144" s="129">
        <f t="shared" ref="Q144:Q147" si="730">IFERROR(
    IF(AG144&gt;18, 0,
        IF(AND(AG144=18, $T144=""), 0,
            IF(AS144&gt;2, 30000,
                IF(AG144&lt;3, 15000, 10000)
            )
        )
    ),
"")</f>
        <v>0</v>
      </c>
      <c r="R144" s="130">
        <f t="shared" ref="R144:R147" si="731">IFERROR(
    IF(AH144&gt;18, 0,
        IF(AND(AH144=18, $T144=""), 0,
            IF(AT144&gt;2, 30000,
                IF(AH144&lt;3, 15000, 10000)
            )
        )
    ),
"")</f>
        <v>0</v>
      </c>
      <c r="S144" s="60" t="str">
        <f>IFERROR(DATE(YEAR($F144)+18+(TEXT($F144,"mm/dd")&gt;"04/01"),3,31),"")</f>
        <v/>
      </c>
      <c r="T144" s="54" t="str">
        <f>IF(S144=DATE($C$2+1,3,31),"〇","")</f>
        <v/>
      </c>
      <c r="U144" s="61" t="str">
        <f>IFERROR(DATE(YEAR($F144)+22+(TEXT($F144,"mm/dd")&gt;"04/01"),3,31),"")</f>
        <v/>
      </c>
      <c r="V144" s="54" t="str">
        <f>IF(U144=DATE($C$2+1,3,31),"〇","")</f>
        <v/>
      </c>
      <c r="W144" s="56" t="str">
        <f>IFERROR(DATEDIF($F144,G$3,"Y"),"")</f>
        <v/>
      </c>
      <c r="X144" s="56" t="str">
        <f t="shared" si="708"/>
        <v/>
      </c>
      <c r="Y144" s="56" t="str">
        <f t="shared" si="709"/>
        <v/>
      </c>
      <c r="Z144" s="56" t="str">
        <f t="shared" si="710"/>
        <v/>
      </c>
      <c r="AA144" s="56" t="str">
        <f t="shared" si="711"/>
        <v/>
      </c>
      <c r="AB144" s="56" t="str">
        <f t="shared" si="712"/>
        <v/>
      </c>
      <c r="AC144" s="56" t="str">
        <f t="shared" si="713"/>
        <v/>
      </c>
      <c r="AD144" s="56" t="str">
        <f t="shared" si="714"/>
        <v/>
      </c>
      <c r="AE144" s="56" t="str">
        <f t="shared" si="715"/>
        <v/>
      </c>
      <c r="AF144" s="56" t="str">
        <f t="shared" si="716"/>
        <v/>
      </c>
      <c r="AG144" s="56" t="str">
        <f t="shared" si="717"/>
        <v/>
      </c>
      <c r="AH144" s="62" t="str">
        <f t="shared" si="718"/>
        <v/>
      </c>
      <c r="AI144" s="58" t="str">
        <f t="shared" si="719"/>
        <v/>
      </c>
      <c r="AJ144" s="58" t="str">
        <f t="shared" si="719"/>
        <v/>
      </c>
      <c r="AK144" s="58" t="str">
        <f t="shared" si="719"/>
        <v/>
      </c>
      <c r="AL144" s="58" t="str">
        <f t="shared" si="719"/>
        <v/>
      </c>
      <c r="AM144" s="58" t="str">
        <f t="shared" si="719"/>
        <v/>
      </c>
      <c r="AN144" s="58" t="str">
        <f t="shared" si="719"/>
        <v/>
      </c>
      <c r="AO144" s="58" t="str">
        <f t="shared" si="719"/>
        <v/>
      </c>
      <c r="AP144" s="58" t="str">
        <f t="shared" si="719"/>
        <v/>
      </c>
      <c r="AQ144" s="58" t="str">
        <f t="shared" si="719"/>
        <v/>
      </c>
      <c r="AR144" s="58" t="str">
        <f t="shared" si="719"/>
        <v/>
      </c>
      <c r="AS144" s="58" t="str">
        <f t="shared" si="719"/>
        <v/>
      </c>
      <c r="AT144" s="63" t="str">
        <f t="shared" si="719"/>
        <v/>
      </c>
      <c r="AU144" s="35"/>
    </row>
    <row r="145" spans="1:47" ht="18" customHeight="1" x14ac:dyDescent="0.4">
      <c r="A145" s="12"/>
      <c r="B145" s="8"/>
      <c r="C145" s="9"/>
      <c r="D145" s="9"/>
      <c r="E145" s="10"/>
      <c r="F145" s="4" t="str">
        <f>IFERROR(DATE(C145,D145,E145),"")</f>
        <v/>
      </c>
      <c r="G145" s="129">
        <f t="shared" si="720"/>
        <v>0</v>
      </c>
      <c r="H145" s="130">
        <f t="shared" si="721"/>
        <v>0</v>
      </c>
      <c r="I145" s="129">
        <f t="shared" si="722"/>
        <v>0</v>
      </c>
      <c r="J145" s="130">
        <f t="shared" si="723"/>
        <v>0</v>
      </c>
      <c r="K145" s="129">
        <f t="shared" si="724"/>
        <v>0</v>
      </c>
      <c r="L145" s="130">
        <f t="shared" si="725"/>
        <v>0</v>
      </c>
      <c r="M145" s="129">
        <f t="shared" si="726"/>
        <v>0</v>
      </c>
      <c r="N145" s="130">
        <f t="shared" si="727"/>
        <v>0</v>
      </c>
      <c r="O145" s="129">
        <f t="shared" si="728"/>
        <v>0</v>
      </c>
      <c r="P145" s="130">
        <f t="shared" si="729"/>
        <v>0</v>
      </c>
      <c r="Q145" s="129">
        <f t="shared" si="730"/>
        <v>0</v>
      </c>
      <c r="R145" s="130">
        <f t="shared" si="731"/>
        <v>0</v>
      </c>
      <c r="S145" s="60" t="str">
        <f t="shared" ref="S145" si="732">IFERROR(DATE(YEAR($F145)+18+(TEXT($F145,"mm/dd")&gt;"04/01"),3,31),"")</f>
        <v/>
      </c>
      <c r="T145" s="54" t="str">
        <f>IF(S145=DATE($C$2+1,3,31),"〇","")</f>
        <v/>
      </c>
      <c r="U145" s="61" t="str">
        <f t="shared" ref="U145:U147" si="733">IFERROR(DATE(YEAR($F145)+22+(TEXT($F145,"mm/dd")&gt;"04/01"),3,31),"")</f>
        <v/>
      </c>
      <c r="V145" s="54" t="str">
        <f>IF(U145=DATE($C$2+1,3,31),"〇","")</f>
        <v/>
      </c>
      <c r="W145" s="56" t="str">
        <f t="shared" ref="W145:W147" si="734">IFERROR(DATEDIF($F145,G$3,"Y"),"")</f>
        <v/>
      </c>
      <c r="X145" s="56" t="str">
        <f t="shared" si="708"/>
        <v/>
      </c>
      <c r="Y145" s="56" t="str">
        <f t="shared" si="709"/>
        <v/>
      </c>
      <c r="Z145" s="56" t="str">
        <f t="shared" si="710"/>
        <v/>
      </c>
      <c r="AA145" s="56" t="str">
        <f t="shared" si="711"/>
        <v/>
      </c>
      <c r="AB145" s="56" t="str">
        <f t="shared" si="712"/>
        <v/>
      </c>
      <c r="AC145" s="56" t="str">
        <f t="shared" si="713"/>
        <v/>
      </c>
      <c r="AD145" s="56" t="str">
        <f t="shared" si="714"/>
        <v/>
      </c>
      <c r="AE145" s="56" t="str">
        <f t="shared" si="715"/>
        <v/>
      </c>
      <c r="AF145" s="56" t="str">
        <f t="shared" si="716"/>
        <v/>
      </c>
      <c r="AG145" s="56" t="str">
        <f t="shared" si="717"/>
        <v/>
      </c>
      <c r="AH145" s="62" t="str">
        <f t="shared" si="718"/>
        <v/>
      </c>
      <c r="AI145" s="58" t="str">
        <f t="shared" ref="AI145:AT145" si="735">IF(W145="","",COUNTIF($U145,"&gt;"&amp;$S$3)+COUNTIF(AI143:AI144,"&gt;0"))</f>
        <v/>
      </c>
      <c r="AJ145" s="58" t="str">
        <f t="shared" si="735"/>
        <v/>
      </c>
      <c r="AK145" s="58" t="str">
        <f t="shared" si="735"/>
        <v/>
      </c>
      <c r="AL145" s="58" t="str">
        <f t="shared" si="735"/>
        <v/>
      </c>
      <c r="AM145" s="58" t="str">
        <f t="shared" si="735"/>
        <v/>
      </c>
      <c r="AN145" s="58" t="str">
        <f t="shared" si="735"/>
        <v/>
      </c>
      <c r="AO145" s="58" t="str">
        <f t="shared" si="735"/>
        <v/>
      </c>
      <c r="AP145" s="58" t="str">
        <f t="shared" si="735"/>
        <v/>
      </c>
      <c r="AQ145" s="58" t="str">
        <f t="shared" si="735"/>
        <v/>
      </c>
      <c r="AR145" s="58" t="str">
        <f t="shared" si="735"/>
        <v/>
      </c>
      <c r="AS145" s="58" t="str">
        <f t="shared" si="735"/>
        <v/>
      </c>
      <c r="AT145" s="63" t="str">
        <f t="shared" si="735"/>
        <v/>
      </c>
      <c r="AU145" s="35"/>
    </row>
    <row r="146" spans="1:47" ht="18" customHeight="1" x14ac:dyDescent="0.4">
      <c r="A146" s="12"/>
      <c r="B146" s="8"/>
      <c r="C146" s="9"/>
      <c r="D146" s="9"/>
      <c r="E146" s="10"/>
      <c r="F146" s="4" t="str">
        <f>IFERROR(DATE(C146,D146,E146),"")</f>
        <v/>
      </c>
      <c r="G146" s="129">
        <f t="shared" si="720"/>
        <v>0</v>
      </c>
      <c r="H146" s="130">
        <f t="shared" si="721"/>
        <v>0</v>
      </c>
      <c r="I146" s="129">
        <f t="shared" si="722"/>
        <v>0</v>
      </c>
      <c r="J146" s="130">
        <f t="shared" si="723"/>
        <v>0</v>
      </c>
      <c r="K146" s="129">
        <f t="shared" si="724"/>
        <v>0</v>
      </c>
      <c r="L146" s="130">
        <f t="shared" si="725"/>
        <v>0</v>
      </c>
      <c r="M146" s="129">
        <f t="shared" si="726"/>
        <v>0</v>
      </c>
      <c r="N146" s="130">
        <f t="shared" si="727"/>
        <v>0</v>
      </c>
      <c r="O146" s="129">
        <f t="shared" si="728"/>
        <v>0</v>
      </c>
      <c r="P146" s="130">
        <f t="shared" si="729"/>
        <v>0</v>
      </c>
      <c r="Q146" s="129">
        <f t="shared" si="730"/>
        <v>0</v>
      </c>
      <c r="R146" s="130">
        <f t="shared" si="731"/>
        <v>0</v>
      </c>
      <c r="S146" s="60" t="str">
        <f>IFERROR(DATE(YEAR($F146)+18+(TEXT($F146,"mm/dd")&gt;"04/01"),3,31),"")</f>
        <v/>
      </c>
      <c r="T146" s="54" t="str">
        <f>IF(S146=DATE($C$2+1,3,31),"〇","")</f>
        <v/>
      </c>
      <c r="U146" s="61" t="str">
        <f t="shared" si="733"/>
        <v/>
      </c>
      <c r="V146" s="54" t="str">
        <f>IF(U146=DATE($C$2+1,3,31),"〇","")</f>
        <v/>
      </c>
      <c r="W146" s="56" t="str">
        <f t="shared" si="734"/>
        <v/>
      </c>
      <c r="X146" s="56" t="str">
        <f t="shared" si="708"/>
        <v/>
      </c>
      <c r="Y146" s="56" t="str">
        <f t="shared" si="709"/>
        <v/>
      </c>
      <c r="Z146" s="56" t="str">
        <f t="shared" si="710"/>
        <v/>
      </c>
      <c r="AA146" s="56" t="str">
        <f t="shared" si="711"/>
        <v/>
      </c>
      <c r="AB146" s="56" t="str">
        <f t="shared" si="712"/>
        <v/>
      </c>
      <c r="AC146" s="56" t="str">
        <f t="shared" si="713"/>
        <v/>
      </c>
      <c r="AD146" s="56" t="str">
        <f t="shared" si="714"/>
        <v/>
      </c>
      <c r="AE146" s="56" t="str">
        <f t="shared" si="715"/>
        <v/>
      </c>
      <c r="AF146" s="56" t="str">
        <f t="shared" si="716"/>
        <v/>
      </c>
      <c r="AG146" s="56" t="str">
        <f t="shared" si="717"/>
        <v/>
      </c>
      <c r="AH146" s="62" t="str">
        <f t="shared" si="718"/>
        <v/>
      </c>
      <c r="AI146" s="58" t="str">
        <f t="shared" ref="AI146:AT146" si="736">IF(W146="","",COUNTIF($U146,"&gt;"&amp;$S$3)+COUNTIF(AI143:AI145,"&gt;0"))</f>
        <v/>
      </c>
      <c r="AJ146" s="58" t="str">
        <f t="shared" si="736"/>
        <v/>
      </c>
      <c r="AK146" s="58" t="str">
        <f t="shared" si="736"/>
        <v/>
      </c>
      <c r="AL146" s="58" t="str">
        <f t="shared" si="736"/>
        <v/>
      </c>
      <c r="AM146" s="58" t="str">
        <f t="shared" si="736"/>
        <v/>
      </c>
      <c r="AN146" s="58" t="str">
        <f t="shared" si="736"/>
        <v/>
      </c>
      <c r="AO146" s="58" t="str">
        <f t="shared" si="736"/>
        <v/>
      </c>
      <c r="AP146" s="58" t="str">
        <f t="shared" si="736"/>
        <v/>
      </c>
      <c r="AQ146" s="58" t="str">
        <f t="shared" si="736"/>
        <v/>
      </c>
      <c r="AR146" s="58" t="str">
        <f t="shared" si="736"/>
        <v/>
      </c>
      <c r="AS146" s="58" t="str">
        <f t="shared" si="736"/>
        <v/>
      </c>
      <c r="AT146" s="63" t="str">
        <f t="shared" si="736"/>
        <v/>
      </c>
      <c r="AU146" s="35"/>
    </row>
    <row r="147" spans="1:47" ht="18" customHeight="1" x14ac:dyDescent="0.4">
      <c r="A147" s="13"/>
      <c r="B147" s="14"/>
      <c r="C147" s="15"/>
      <c r="D147" s="15"/>
      <c r="E147" s="16"/>
      <c r="F147" s="4" t="str">
        <f>IFERROR(DATE(C147,D147,E147),"")</f>
        <v/>
      </c>
      <c r="G147" s="129">
        <f t="shared" si="720"/>
        <v>0</v>
      </c>
      <c r="H147" s="130">
        <f t="shared" si="721"/>
        <v>0</v>
      </c>
      <c r="I147" s="129">
        <f t="shared" si="722"/>
        <v>0</v>
      </c>
      <c r="J147" s="130">
        <f t="shared" si="723"/>
        <v>0</v>
      </c>
      <c r="K147" s="129">
        <f t="shared" si="724"/>
        <v>0</v>
      </c>
      <c r="L147" s="130">
        <f t="shared" si="725"/>
        <v>0</v>
      </c>
      <c r="M147" s="129">
        <f t="shared" si="726"/>
        <v>0</v>
      </c>
      <c r="N147" s="130">
        <f t="shared" si="727"/>
        <v>0</v>
      </c>
      <c r="O147" s="129">
        <f t="shared" si="728"/>
        <v>0</v>
      </c>
      <c r="P147" s="130">
        <f t="shared" si="729"/>
        <v>0</v>
      </c>
      <c r="Q147" s="129">
        <f t="shared" si="730"/>
        <v>0</v>
      </c>
      <c r="R147" s="130">
        <f t="shared" si="731"/>
        <v>0</v>
      </c>
      <c r="S147" s="60" t="str">
        <f>IFERROR(DATE(YEAR($F147)+18+(TEXT($F147,"mm/dd")&gt;"04/01"),3,31),"")</f>
        <v/>
      </c>
      <c r="T147" s="54" t="str">
        <f>IF(S147=DATE($C$2+1,3,31),"〇","")</f>
        <v/>
      </c>
      <c r="U147" s="61" t="str">
        <f t="shared" si="733"/>
        <v/>
      </c>
      <c r="V147" s="54" t="str">
        <f>IF(U147=DATE($C$2+1,3,31),"〇","")</f>
        <v/>
      </c>
      <c r="W147" s="56" t="str">
        <f t="shared" si="734"/>
        <v/>
      </c>
      <c r="X147" s="56" t="str">
        <f t="shared" si="708"/>
        <v/>
      </c>
      <c r="Y147" s="56" t="str">
        <f t="shared" si="709"/>
        <v/>
      </c>
      <c r="Z147" s="56" t="str">
        <f t="shared" si="710"/>
        <v/>
      </c>
      <c r="AA147" s="56" t="str">
        <f t="shared" si="711"/>
        <v/>
      </c>
      <c r="AB147" s="56" t="str">
        <f t="shared" si="712"/>
        <v/>
      </c>
      <c r="AC147" s="56" t="str">
        <f t="shared" si="713"/>
        <v/>
      </c>
      <c r="AD147" s="56" t="str">
        <f t="shared" si="714"/>
        <v/>
      </c>
      <c r="AE147" s="56" t="str">
        <f t="shared" si="715"/>
        <v/>
      </c>
      <c r="AF147" s="56" t="str">
        <f t="shared" si="716"/>
        <v/>
      </c>
      <c r="AG147" s="56" t="str">
        <f t="shared" si="717"/>
        <v/>
      </c>
      <c r="AH147" s="64" t="str">
        <f t="shared" si="718"/>
        <v/>
      </c>
      <c r="AI147" s="58" t="str">
        <f t="shared" ref="AI147:AT147" si="737">IF(W147="","",COUNTIF($U147,"&gt;"&amp;$S$3)+COUNTIF(AI143:AI146,"&gt;0"))</f>
        <v/>
      </c>
      <c r="AJ147" s="58" t="str">
        <f t="shared" si="737"/>
        <v/>
      </c>
      <c r="AK147" s="58" t="str">
        <f t="shared" si="737"/>
        <v/>
      </c>
      <c r="AL147" s="58" t="str">
        <f t="shared" si="737"/>
        <v/>
      </c>
      <c r="AM147" s="58" t="str">
        <f t="shared" si="737"/>
        <v/>
      </c>
      <c r="AN147" s="58" t="str">
        <f t="shared" si="737"/>
        <v/>
      </c>
      <c r="AO147" s="58" t="str">
        <f t="shared" si="737"/>
        <v/>
      </c>
      <c r="AP147" s="58" t="str">
        <f t="shared" si="737"/>
        <v/>
      </c>
      <c r="AQ147" s="58" t="str">
        <f t="shared" si="737"/>
        <v/>
      </c>
      <c r="AR147" s="58" t="str">
        <f t="shared" si="737"/>
        <v/>
      </c>
      <c r="AS147" s="58" t="str">
        <f t="shared" si="737"/>
        <v/>
      </c>
      <c r="AT147" s="63" t="str">
        <f t="shared" si="737"/>
        <v/>
      </c>
      <c r="AU147" s="35"/>
    </row>
    <row r="148" spans="1:47" ht="18" customHeight="1" x14ac:dyDescent="0.4">
      <c r="A148" s="131"/>
      <c r="B148" s="141" t="s">
        <v>7</v>
      </c>
      <c r="C148" s="141"/>
      <c r="D148" s="141"/>
      <c r="E148" s="142"/>
      <c r="F148" s="2"/>
      <c r="G148" s="134">
        <f>SUM(G143:G147)</f>
        <v>0</v>
      </c>
      <c r="H148" s="135">
        <f t="shared" ref="H148" si="738">SUM(H143:H147)</f>
        <v>0</v>
      </c>
      <c r="I148" s="134">
        <f>SUM(I143:I147)</f>
        <v>0</v>
      </c>
      <c r="J148" s="135">
        <f t="shared" ref="J148" si="739">SUM(J143:J147)</f>
        <v>0</v>
      </c>
      <c r="K148" s="134">
        <f>SUM(K143:K147)</f>
        <v>0</v>
      </c>
      <c r="L148" s="135">
        <f t="shared" ref="L148" si="740">SUM(L143:L147)</f>
        <v>0</v>
      </c>
      <c r="M148" s="134">
        <f>SUM(M143:M147)</f>
        <v>0</v>
      </c>
      <c r="N148" s="135">
        <f t="shared" ref="N148" si="741">SUM(N143:N147)</f>
        <v>0</v>
      </c>
      <c r="O148" s="134">
        <f>SUM(O143:O147)</f>
        <v>0</v>
      </c>
      <c r="P148" s="135">
        <f t="shared" ref="P148" si="742">SUM(P143:P147)</f>
        <v>0</v>
      </c>
      <c r="Q148" s="134">
        <f>SUM(Q143:Q147)</f>
        <v>0</v>
      </c>
      <c r="R148" s="136">
        <f t="shared" ref="R148" si="743">SUM(R143:R147)</f>
        <v>0</v>
      </c>
      <c r="S148" s="65"/>
      <c r="T148" s="66"/>
      <c r="U148" s="67"/>
      <c r="V148" s="66"/>
      <c r="W148" s="68"/>
      <c r="X148" s="68"/>
      <c r="Y148" s="68"/>
      <c r="Z148" s="68"/>
      <c r="AA148" s="68"/>
      <c r="AB148" s="68"/>
      <c r="AC148" s="68"/>
      <c r="AD148" s="68"/>
      <c r="AE148" s="68"/>
      <c r="AF148" s="68"/>
      <c r="AG148" s="68"/>
      <c r="AH148" s="69"/>
      <c r="AI148" s="68"/>
      <c r="AJ148" s="68"/>
      <c r="AK148" s="68"/>
      <c r="AL148" s="68"/>
      <c r="AM148" s="68"/>
      <c r="AN148" s="68"/>
      <c r="AO148" s="68"/>
      <c r="AP148" s="68"/>
      <c r="AQ148" s="68"/>
      <c r="AR148" s="68"/>
      <c r="AS148" s="68"/>
      <c r="AT148" s="69"/>
      <c r="AU148" s="35"/>
    </row>
    <row r="149" spans="1:47" ht="18" customHeight="1" thickBot="1" x14ac:dyDescent="0.45">
      <c r="A149" s="137"/>
      <c r="B149" s="143" t="s">
        <v>8</v>
      </c>
      <c r="C149" s="143"/>
      <c r="D149" s="143"/>
      <c r="E149" s="144"/>
      <c r="F149" s="3"/>
      <c r="G149" s="140"/>
      <c r="H149" s="77">
        <f>SUM(G148,H148)</f>
        <v>0</v>
      </c>
      <c r="I149" s="140"/>
      <c r="J149" s="77">
        <f>SUM(I148,J148)</f>
        <v>0</v>
      </c>
      <c r="K149" s="140"/>
      <c r="L149" s="77">
        <f>SUM(K148,L148)</f>
        <v>0</v>
      </c>
      <c r="M149" s="140"/>
      <c r="N149" s="77">
        <f>SUM(M148,N148)</f>
        <v>0</v>
      </c>
      <c r="O149" s="140"/>
      <c r="P149" s="77">
        <f>SUM(O148,P148)</f>
        <v>0</v>
      </c>
      <c r="Q149" s="140"/>
      <c r="R149" s="78">
        <f>SUM(Q148,R148)</f>
        <v>0</v>
      </c>
      <c r="S149" s="70"/>
      <c r="T149" s="71"/>
      <c r="U149" s="72"/>
      <c r="V149" s="71"/>
      <c r="W149" s="77"/>
      <c r="X149" s="77"/>
      <c r="Y149" s="77"/>
      <c r="Z149" s="77"/>
      <c r="AA149" s="77"/>
      <c r="AB149" s="77"/>
      <c r="AC149" s="77"/>
      <c r="AD149" s="77"/>
      <c r="AE149" s="77"/>
      <c r="AF149" s="77"/>
      <c r="AG149" s="77"/>
      <c r="AH149" s="78"/>
      <c r="AI149" s="79"/>
      <c r="AJ149" s="79"/>
      <c r="AK149" s="79"/>
      <c r="AL149" s="79"/>
      <c r="AM149" s="79"/>
      <c r="AN149" s="79"/>
      <c r="AO149" s="79"/>
      <c r="AP149" s="79"/>
      <c r="AQ149" s="79"/>
      <c r="AR149" s="79"/>
      <c r="AS149" s="79"/>
      <c r="AT149" s="80"/>
      <c r="AU149" s="35"/>
    </row>
    <row r="150" spans="1:47" ht="18" customHeight="1" thickTop="1" x14ac:dyDescent="0.4">
      <c r="A150" s="7"/>
      <c r="B150" s="8"/>
      <c r="C150" s="9"/>
      <c r="D150" s="9"/>
      <c r="E150" s="10"/>
      <c r="F150" s="4" t="str">
        <f>IFERROR(DATE(C150,D150,E150),"")</f>
        <v/>
      </c>
      <c r="G150" s="129">
        <f>IFERROR(
    IF(W150&gt;18, 0,
        IF(AND(W150=18, $T150=""), 0,
            IF(AND(W150=17, $T150=""), 0,
                IF(AI150&gt;2, 30000,
                    IF(W150&lt;3, 15000, 10000)
                )
            )
        )
    ),
"")</f>
        <v>0</v>
      </c>
      <c r="H150" s="130">
        <f t="shared" ref="H150:H154" si="744">IFERROR(
    IF(X150&gt;18, 0,
        IF(AND(X150=18, $T150=""), 0,
            IF(AJ150&gt;2, 30000,
                IF(X150&lt;3, 15000, 10000)
            )
        )
    ),
"")</f>
        <v>0</v>
      </c>
      <c r="I150" s="129">
        <f t="shared" ref="I150:I154" si="745">IFERROR(
    IF(Y150&gt;18, 0,
        IF(AND(Y150=18, $T150=""), 0,
            IF(AK150&gt;2, 30000,
                IF(Y150&lt;3, 15000, 10000)
            )
        )
    ),
"")</f>
        <v>0</v>
      </c>
      <c r="J150" s="130">
        <f t="shared" ref="J150:J154" si="746">IFERROR(
    IF(Z150&gt;18, 0,
        IF(AND(Z150=18, $T150=""), 0,
            IF(AL150&gt;2, 30000,
                IF(Z150&lt;3, 15000, 10000)
            )
        )
    ),
"")</f>
        <v>0</v>
      </c>
      <c r="K150" s="129">
        <f t="shared" ref="K150:K154" si="747">IFERROR(
    IF(AA150&gt;18, 0,
        IF(AND(AA150=18, $T150=""), 0,
            IF(AM150&gt;2, 30000,
                IF(AA150&lt;3, 15000, 10000)
            )
        )
    ),
"")</f>
        <v>0</v>
      </c>
      <c r="L150" s="130">
        <f t="shared" ref="L150:L154" si="748">IFERROR(
    IF(AB150&gt;18, 0,
        IF(AND(AB150=18, $T150=""), 0,
            IF(AN150&gt;2, 30000,
                IF(AB150&lt;3, 15000, 10000)
            )
        )
    ),
"")</f>
        <v>0</v>
      </c>
      <c r="M150" s="129">
        <f t="shared" ref="M150:M154" si="749">IFERROR(
    IF(AC150&gt;18, 0,
        IF(AND(AC150=18, $T150=""), 0,
            IF(AO150&gt;2, 30000,
                IF(AC150&lt;3, 15000, 10000)
            )
        )
    ),
"")</f>
        <v>0</v>
      </c>
      <c r="N150" s="130">
        <f t="shared" ref="N150:N154" si="750">IFERROR(
    IF(AD150&gt;18, 0,
        IF(AND(AD150=18, $T150=""), 0,
            IF(AP150&gt;2, 30000,
                IF(AD150&lt;3, 15000, 10000)
            )
        )
    ),
"")</f>
        <v>0</v>
      </c>
      <c r="O150" s="129">
        <f t="shared" ref="O150:O154" si="751">IFERROR(
    IF(AE150&gt;18, 0,
        IF(AND(AE150=18, $T150=""), 0,
            IF(AQ150&gt;2, 30000,
                IF(AE150&lt;3, 15000, 10000)
            )
        )
    ),
"")</f>
        <v>0</v>
      </c>
      <c r="P150" s="130">
        <f t="shared" ref="P150:P154" si="752">IFERROR(
    IF(AF150&gt;18, 0,
        IF(AND(AF150=18, $T150=""), 0,
            IF(AR150&gt;2, 30000,
                IF(AF150&lt;3, 15000, 10000)
            )
        )
    ),
"")</f>
        <v>0</v>
      </c>
      <c r="Q150" s="129">
        <f t="shared" ref="Q150:Q154" si="753">IFERROR(
    IF(AG150&gt;18, 0,
        IF(AND(AG150=18, $T150=""), 0,
            IF(AS150&gt;2, 30000,
                IF(AG150&lt;3, 15000, 10000)
            )
        )
    ),
"")</f>
        <v>0</v>
      </c>
      <c r="R150" s="130">
        <f>IFERROR(
    IF(AH150&gt;18, 0,
        IF(AND(AH150=18, $T150=""), 0,
            IF(AT150&gt;2, 30000,
                IF(AH150&lt;3, 15000, 10000)
            )
        )
    ),
"")</f>
        <v>0</v>
      </c>
      <c r="S150" s="53" t="str">
        <f>IFERROR(DATE(YEAR($F150)+18+(TEXT($F150,"mm/dd")&gt;"04/01"),3,31),"")</f>
        <v/>
      </c>
      <c r="T150" s="54" t="str">
        <f>IF(S150=DATE($C$2+1,3,31),"〇","")</f>
        <v/>
      </c>
      <c r="U150" s="55" t="str">
        <f>IFERROR(DATE(YEAR($F150)+22+(TEXT($F150,"mm/dd")&gt;"04/01"),3,31),"")</f>
        <v/>
      </c>
      <c r="V150" s="54" t="str">
        <f>IF(U150=DATE($C$2+1,3,31),"〇","")</f>
        <v/>
      </c>
      <c r="W150" s="56" t="str">
        <f>IFERROR(DATEDIF($F150,G$3,"Y"),"")</f>
        <v/>
      </c>
      <c r="X150" s="56" t="str">
        <f t="shared" ref="X150:X154" si="754">IFERROR(DATEDIF($F150,H$3,"Y"),"")</f>
        <v/>
      </c>
      <c r="Y150" s="56" t="str">
        <f t="shared" ref="Y150:Y154" si="755">IFERROR(DATEDIF($F150,I$3,"Y"),"")</f>
        <v/>
      </c>
      <c r="Z150" s="56" t="str">
        <f t="shared" ref="Z150:Z154" si="756">IFERROR(DATEDIF($F150,J$3,"Y"),"")</f>
        <v/>
      </c>
      <c r="AA150" s="56" t="str">
        <f t="shared" ref="AA150:AA154" si="757">IFERROR(DATEDIF($F150,K$3,"Y"),"")</f>
        <v/>
      </c>
      <c r="AB150" s="56" t="str">
        <f t="shared" ref="AB150:AB154" si="758">IFERROR(DATEDIF($F150,L$3,"Y"),"")</f>
        <v/>
      </c>
      <c r="AC150" s="56" t="str">
        <f t="shared" ref="AC150:AC154" si="759">IFERROR(DATEDIF($F150,M$3,"Y"),"")</f>
        <v/>
      </c>
      <c r="AD150" s="56" t="str">
        <f t="shared" ref="AD150:AD154" si="760">IFERROR(DATEDIF($F150,N$3,"Y"),"")</f>
        <v/>
      </c>
      <c r="AE150" s="56" t="str">
        <f t="shared" ref="AE150:AE154" si="761">IFERROR(DATEDIF($F150,O$3,"Y"),"")</f>
        <v/>
      </c>
      <c r="AF150" s="56" t="str">
        <f t="shared" ref="AF150:AF154" si="762">IFERROR(DATEDIF($F150,P$3,"Y"),"")</f>
        <v/>
      </c>
      <c r="AG150" s="56" t="str">
        <f t="shared" ref="AG150:AG154" si="763">IFERROR(DATEDIF($F150,Q$3,"Y"),"")</f>
        <v/>
      </c>
      <c r="AH150" s="57" t="str">
        <f t="shared" ref="AH150:AH154" si="764">IFERROR(IF(AND(MONTH(F150)=2,DAY(F150)=29),DATEDIF($F150,R$3+1,"Y"),DATEDIF($F150,R$3,"Y")),"")</f>
        <v/>
      </c>
      <c r="AI150" s="58" t="str">
        <f t="shared" ref="AI150:AI151" si="765">IF(W150="","",COUNTIF($U150,"&gt;"&amp;$S$3)+COUNTIF(AI149,"&gt;0"))</f>
        <v/>
      </c>
      <c r="AJ150" s="58" t="str">
        <f t="shared" ref="AJ150:AJ151" si="766">IF(X150="","",COUNTIF($U150,"&gt;"&amp;$S$3)+COUNTIF(AJ149,"&gt;0"))</f>
        <v/>
      </c>
      <c r="AK150" s="58" t="str">
        <f t="shared" ref="AK150:AK151" si="767">IF(Y150="","",COUNTIF($U150,"&gt;"&amp;$S$3)+COUNTIF(AK149,"&gt;0"))</f>
        <v/>
      </c>
      <c r="AL150" s="58" t="str">
        <f t="shared" ref="AL150:AL151" si="768">IF(Z150="","",COUNTIF($U150,"&gt;"&amp;$S$3)+COUNTIF(AL149,"&gt;0"))</f>
        <v/>
      </c>
      <c r="AM150" s="58" t="str">
        <f t="shared" ref="AM150:AM151" si="769">IF(AA150="","",COUNTIF($U150,"&gt;"&amp;$S$3)+COUNTIF(AM149,"&gt;0"))</f>
        <v/>
      </c>
      <c r="AN150" s="58" t="str">
        <f t="shared" ref="AN150:AN151" si="770">IF(AB150="","",COUNTIF($U150,"&gt;"&amp;$S$3)+COUNTIF(AN149,"&gt;0"))</f>
        <v/>
      </c>
      <c r="AO150" s="58" t="str">
        <f t="shared" ref="AO150:AO151" si="771">IF(AC150="","",COUNTIF($U150,"&gt;"&amp;$S$3)+COUNTIF(AO149,"&gt;0"))</f>
        <v/>
      </c>
      <c r="AP150" s="58" t="str">
        <f t="shared" ref="AP150:AP151" si="772">IF(AD150="","",COUNTIF($U150,"&gt;"&amp;$S$3)+COUNTIF(AP149,"&gt;0"))</f>
        <v/>
      </c>
      <c r="AQ150" s="58" t="str">
        <f t="shared" ref="AQ150:AQ151" si="773">IF(AE150="","",COUNTIF($U150,"&gt;"&amp;$S$3)+COUNTIF(AQ149,"&gt;0"))</f>
        <v/>
      </c>
      <c r="AR150" s="58" t="str">
        <f t="shared" ref="AR150:AR151" si="774">IF(AF150="","",COUNTIF($U150,"&gt;"&amp;$S$3)+COUNTIF(AR149,"&gt;0"))</f>
        <v/>
      </c>
      <c r="AS150" s="58" t="str">
        <f t="shared" ref="AS150:AS151" si="775">IF(AG150="","",COUNTIF($U150,"&gt;"&amp;$S$3)+COUNTIF(AS149,"&gt;0"))</f>
        <v/>
      </c>
      <c r="AT150" s="59" t="str">
        <f t="shared" ref="AT150:AT151" si="776">IF(AH150="","",COUNTIF($U150,"&gt;"&amp;$S$3)+COUNTIF(AT149,"&gt;0"))</f>
        <v/>
      </c>
      <c r="AU150" s="35"/>
    </row>
    <row r="151" spans="1:47" ht="18" customHeight="1" x14ac:dyDescent="0.4">
      <c r="A151" s="11"/>
      <c r="B151" s="8"/>
      <c r="C151" s="9"/>
      <c r="D151" s="9"/>
      <c r="E151" s="10"/>
      <c r="F151" s="4" t="str">
        <f>IFERROR(DATE(C151,D151,E151),"")</f>
        <v/>
      </c>
      <c r="G151" s="129">
        <f t="shared" ref="G151:G154" si="777">IFERROR(
    IF(W151&gt;18, 0,
        IF(AND(W151=18, $T151=""), 0,
            IF(AND(W151=17, $T151=""), 0,
                IF(AI151&gt;2, 30000,
                    IF(W151&lt;3, 15000, 10000)
                )
            )
        )
    ),
"")</f>
        <v>0</v>
      </c>
      <c r="H151" s="130">
        <f t="shared" si="744"/>
        <v>0</v>
      </c>
      <c r="I151" s="129">
        <f t="shared" si="745"/>
        <v>0</v>
      </c>
      <c r="J151" s="130">
        <f t="shared" si="746"/>
        <v>0</v>
      </c>
      <c r="K151" s="129">
        <f t="shared" si="747"/>
        <v>0</v>
      </c>
      <c r="L151" s="130">
        <f t="shared" si="748"/>
        <v>0</v>
      </c>
      <c r="M151" s="129">
        <f t="shared" si="749"/>
        <v>0</v>
      </c>
      <c r="N151" s="130">
        <f t="shared" si="750"/>
        <v>0</v>
      </c>
      <c r="O151" s="129">
        <f t="shared" si="751"/>
        <v>0</v>
      </c>
      <c r="P151" s="130">
        <f t="shared" si="752"/>
        <v>0</v>
      </c>
      <c r="Q151" s="129">
        <f t="shared" si="753"/>
        <v>0</v>
      </c>
      <c r="R151" s="130">
        <f t="shared" ref="R151:R154" si="778">IFERROR(
    IF(AH151&gt;18, 0,
        IF(AND(AH151=18, $T151=""), 0,
            IF(AT151&gt;2, 30000,
                IF(AH151&lt;3, 15000, 10000)
            )
        )
    ),
"")</f>
        <v>0</v>
      </c>
      <c r="S151" s="60" t="str">
        <f>IFERROR(DATE(YEAR($F151)+18+(TEXT($F151,"mm/dd")&gt;"04/01"),3,31),"")</f>
        <v/>
      </c>
      <c r="T151" s="54" t="str">
        <f>IF(S151=DATE($C$2+1,3,31),"〇","")</f>
        <v/>
      </c>
      <c r="U151" s="61" t="str">
        <f>IFERROR(DATE(YEAR($F151)+22+(TEXT($F151,"mm/dd")&gt;"04/01"),3,31),"")</f>
        <v/>
      </c>
      <c r="V151" s="54" t="str">
        <f>IF(U151=DATE($C$2+1,3,31),"〇","")</f>
        <v/>
      </c>
      <c r="W151" s="56" t="str">
        <f>IFERROR(DATEDIF($F151,G$3,"Y"),"")</f>
        <v/>
      </c>
      <c r="X151" s="56" t="str">
        <f t="shared" si="754"/>
        <v/>
      </c>
      <c r="Y151" s="56" t="str">
        <f t="shared" si="755"/>
        <v/>
      </c>
      <c r="Z151" s="56" t="str">
        <f t="shared" si="756"/>
        <v/>
      </c>
      <c r="AA151" s="56" t="str">
        <f t="shared" si="757"/>
        <v/>
      </c>
      <c r="AB151" s="56" t="str">
        <f t="shared" si="758"/>
        <v/>
      </c>
      <c r="AC151" s="56" t="str">
        <f t="shared" si="759"/>
        <v/>
      </c>
      <c r="AD151" s="56" t="str">
        <f t="shared" si="760"/>
        <v/>
      </c>
      <c r="AE151" s="56" t="str">
        <f t="shared" si="761"/>
        <v/>
      </c>
      <c r="AF151" s="56" t="str">
        <f t="shared" si="762"/>
        <v/>
      </c>
      <c r="AG151" s="56" t="str">
        <f t="shared" si="763"/>
        <v/>
      </c>
      <c r="AH151" s="62" t="str">
        <f t="shared" si="764"/>
        <v/>
      </c>
      <c r="AI151" s="58" t="str">
        <f t="shared" si="765"/>
        <v/>
      </c>
      <c r="AJ151" s="58" t="str">
        <f t="shared" si="766"/>
        <v/>
      </c>
      <c r="AK151" s="58" t="str">
        <f t="shared" si="767"/>
        <v/>
      </c>
      <c r="AL151" s="58" t="str">
        <f t="shared" si="768"/>
        <v/>
      </c>
      <c r="AM151" s="58" t="str">
        <f t="shared" si="769"/>
        <v/>
      </c>
      <c r="AN151" s="58" t="str">
        <f t="shared" si="770"/>
        <v/>
      </c>
      <c r="AO151" s="58" t="str">
        <f t="shared" si="771"/>
        <v/>
      </c>
      <c r="AP151" s="58" t="str">
        <f t="shared" si="772"/>
        <v/>
      </c>
      <c r="AQ151" s="58" t="str">
        <f t="shared" si="773"/>
        <v/>
      </c>
      <c r="AR151" s="58" t="str">
        <f t="shared" si="774"/>
        <v/>
      </c>
      <c r="AS151" s="58" t="str">
        <f t="shared" si="775"/>
        <v/>
      </c>
      <c r="AT151" s="63" t="str">
        <f t="shared" si="776"/>
        <v/>
      </c>
      <c r="AU151" s="35"/>
    </row>
    <row r="152" spans="1:47" ht="18" customHeight="1" x14ac:dyDescent="0.4">
      <c r="A152" s="12"/>
      <c r="B152" s="8"/>
      <c r="C152" s="9"/>
      <c r="D152" s="9"/>
      <c r="E152" s="10"/>
      <c r="F152" s="4" t="str">
        <f>IFERROR(DATE(C152,D152,E152),"")</f>
        <v/>
      </c>
      <c r="G152" s="129">
        <f t="shared" si="777"/>
        <v>0</v>
      </c>
      <c r="H152" s="130">
        <f t="shared" si="744"/>
        <v>0</v>
      </c>
      <c r="I152" s="129">
        <f t="shared" si="745"/>
        <v>0</v>
      </c>
      <c r="J152" s="130">
        <f t="shared" si="746"/>
        <v>0</v>
      </c>
      <c r="K152" s="129">
        <f t="shared" si="747"/>
        <v>0</v>
      </c>
      <c r="L152" s="130">
        <f t="shared" si="748"/>
        <v>0</v>
      </c>
      <c r="M152" s="129">
        <f t="shared" si="749"/>
        <v>0</v>
      </c>
      <c r="N152" s="130">
        <f t="shared" si="750"/>
        <v>0</v>
      </c>
      <c r="O152" s="129">
        <f t="shared" si="751"/>
        <v>0</v>
      </c>
      <c r="P152" s="130">
        <f t="shared" si="752"/>
        <v>0</v>
      </c>
      <c r="Q152" s="129">
        <f t="shared" si="753"/>
        <v>0</v>
      </c>
      <c r="R152" s="130">
        <f t="shared" si="778"/>
        <v>0</v>
      </c>
      <c r="S152" s="60" t="str">
        <f t="shared" ref="S152" si="779">IFERROR(DATE(YEAR($F152)+18+(TEXT($F152,"mm/dd")&gt;"04/01"),3,31),"")</f>
        <v/>
      </c>
      <c r="T152" s="54" t="str">
        <f>IF(S152=DATE($C$2+1,3,31),"〇","")</f>
        <v/>
      </c>
      <c r="U152" s="61" t="str">
        <f t="shared" ref="U152:U154" si="780">IFERROR(DATE(YEAR($F152)+22+(TEXT($F152,"mm/dd")&gt;"04/01"),3,31),"")</f>
        <v/>
      </c>
      <c r="V152" s="54" t="str">
        <f>IF(U152=DATE($C$2+1,3,31),"〇","")</f>
        <v/>
      </c>
      <c r="W152" s="56" t="str">
        <f t="shared" ref="W152:W154" si="781">IFERROR(DATEDIF($F152,G$3,"Y"),"")</f>
        <v/>
      </c>
      <c r="X152" s="56" t="str">
        <f t="shared" si="754"/>
        <v/>
      </c>
      <c r="Y152" s="56" t="str">
        <f t="shared" si="755"/>
        <v/>
      </c>
      <c r="Z152" s="56" t="str">
        <f t="shared" si="756"/>
        <v/>
      </c>
      <c r="AA152" s="56" t="str">
        <f t="shared" si="757"/>
        <v/>
      </c>
      <c r="AB152" s="56" t="str">
        <f t="shared" si="758"/>
        <v/>
      </c>
      <c r="AC152" s="56" t="str">
        <f t="shared" si="759"/>
        <v/>
      </c>
      <c r="AD152" s="56" t="str">
        <f t="shared" si="760"/>
        <v/>
      </c>
      <c r="AE152" s="56" t="str">
        <f t="shared" si="761"/>
        <v/>
      </c>
      <c r="AF152" s="56" t="str">
        <f t="shared" si="762"/>
        <v/>
      </c>
      <c r="AG152" s="56" t="str">
        <f t="shared" si="763"/>
        <v/>
      </c>
      <c r="AH152" s="62" t="str">
        <f t="shared" si="764"/>
        <v/>
      </c>
      <c r="AI152" s="58" t="str">
        <f t="shared" ref="AI152" si="782">IF(W152="","",COUNTIF($U152,"&gt;"&amp;$S$3)+COUNTIF(AI150:AI151,"&gt;0"))</f>
        <v/>
      </c>
      <c r="AJ152" s="58" t="str">
        <f t="shared" ref="AJ152" si="783">IF(X152="","",COUNTIF($U152,"&gt;"&amp;$S$3)+COUNTIF(AJ150:AJ151,"&gt;0"))</f>
        <v/>
      </c>
      <c r="AK152" s="58" t="str">
        <f t="shared" ref="AK152" si="784">IF(Y152="","",COUNTIF($U152,"&gt;"&amp;$S$3)+COUNTIF(AK150:AK151,"&gt;0"))</f>
        <v/>
      </c>
      <c r="AL152" s="58" t="str">
        <f t="shared" ref="AL152" si="785">IF(Z152="","",COUNTIF($U152,"&gt;"&amp;$S$3)+COUNTIF(AL150:AL151,"&gt;0"))</f>
        <v/>
      </c>
      <c r="AM152" s="58" t="str">
        <f t="shared" ref="AM152" si="786">IF(AA152="","",COUNTIF($U152,"&gt;"&amp;$S$3)+COUNTIF(AM150:AM151,"&gt;0"))</f>
        <v/>
      </c>
      <c r="AN152" s="58" t="str">
        <f t="shared" ref="AN152" si="787">IF(AB152="","",COUNTIF($U152,"&gt;"&amp;$S$3)+COUNTIF(AN150:AN151,"&gt;0"))</f>
        <v/>
      </c>
      <c r="AO152" s="58" t="str">
        <f t="shared" ref="AO152" si="788">IF(AC152="","",COUNTIF($U152,"&gt;"&amp;$S$3)+COUNTIF(AO150:AO151,"&gt;0"))</f>
        <v/>
      </c>
      <c r="AP152" s="58" t="str">
        <f t="shared" ref="AP152" si="789">IF(AD152="","",COUNTIF($U152,"&gt;"&amp;$S$3)+COUNTIF(AP150:AP151,"&gt;0"))</f>
        <v/>
      </c>
      <c r="AQ152" s="58" t="str">
        <f t="shared" ref="AQ152" si="790">IF(AE152="","",COUNTIF($U152,"&gt;"&amp;$S$3)+COUNTIF(AQ150:AQ151,"&gt;0"))</f>
        <v/>
      </c>
      <c r="AR152" s="58" t="str">
        <f t="shared" ref="AR152" si="791">IF(AF152="","",COUNTIF($U152,"&gt;"&amp;$S$3)+COUNTIF(AR150:AR151,"&gt;0"))</f>
        <v/>
      </c>
      <c r="AS152" s="58" t="str">
        <f t="shared" ref="AS152" si="792">IF(AG152="","",COUNTIF($U152,"&gt;"&amp;$S$3)+COUNTIF(AS150:AS151,"&gt;0"))</f>
        <v/>
      </c>
      <c r="AT152" s="63" t="str">
        <f t="shared" ref="AT152" si="793">IF(AH152="","",COUNTIF($U152,"&gt;"&amp;$S$3)+COUNTIF(AT150:AT151,"&gt;0"))</f>
        <v/>
      </c>
      <c r="AU152" s="35"/>
    </row>
    <row r="153" spans="1:47" ht="18" customHeight="1" x14ac:dyDescent="0.4">
      <c r="A153" s="12"/>
      <c r="B153" s="8"/>
      <c r="C153" s="9"/>
      <c r="D153" s="9"/>
      <c r="E153" s="10"/>
      <c r="F153" s="4" t="str">
        <f>IFERROR(DATE(C153,D153,E153),"")</f>
        <v/>
      </c>
      <c r="G153" s="129">
        <f t="shared" si="777"/>
        <v>0</v>
      </c>
      <c r="H153" s="130">
        <f t="shared" si="744"/>
        <v>0</v>
      </c>
      <c r="I153" s="129">
        <f t="shared" si="745"/>
        <v>0</v>
      </c>
      <c r="J153" s="130">
        <f t="shared" si="746"/>
        <v>0</v>
      </c>
      <c r="K153" s="129">
        <f t="shared" si="747"/>
        <v>0</v>
      </c>
      <c r="L153" s="130">
        <f t="shared" si="748"/>
        <v>0</v>
      </c>
      <c r="M153" s="129">
        <f t="shared" si="749"/>
        <v>0</v>
      </c>
      <c r="N153" s="130">
        <f t="shared" si="750"/>
        <v>0</v>
      </c>
      <c r="O153" s="129">
        <f t="shared" si="751"/>
        <v>0</v>
      </c>
      <c r="P153" s="130">
        <f t="shared" si="752"/>
        <v>0</v>
      </c>
      <c r="Q153" s="129">
        <f t="shared" si="753"/>
        <v>0</v>
      </c>
      <c r="R153" s="130">
        <f t="shared" si="778"/>
        <v>0</v>
      </c>
      <c r="S153" s="60" t="str">
        <f>IFERROR(DATE(YEAR($F153)+18+(TEXT($F153,"mm/dd")&gt;"04/01"),3,31),"")</f>
        <v/>
      </c>
      <c r="T153" s="54" t="str">
        <f>IF(S153=DATE($C$2+1,3,31),"〇","")</f>
        <v/>
      </c>
      <c r="U153" s="61" t="str">
        <f t="shared" si="780"/>
        <v/>
      </c>
      <c r="V153" s="54" t="str">
        <f>IF(U153=DATE($C$2+1,3,31),"〇","")</f>
        <v/>
      </c>
      <c r="W153" s="56" t="str">
        <f t="shared" si="781"/>
        <v/>
      </c>
      <c r="X153" s="56" t="str">
        <f t="shared" si="754"/>
        <v/>
      </c>
      <c r="Y153" s="56" t="str">
        <f t="shared" si="755"/>
        <v/>
      </c>
      <c r="Z153" s="56" t="str">
        <f t="shared" si="756"/>
        <v/>
      </c>
      <c r="AA153" s="56" t="str">
        <f t="shared" si="757"/>
        <v/>
      </c>
      <c r="AB153" s="56" t="str">
        <f t="shared" si="758"/>
        <v/>
      </c>
      <c r="AC153" s="56" t="str">
        <f t="shared" si="759"/>
        <v/>
      </c>
      <c r="AD153" s="56" t="str">
        <f t="shared" si="760"/>
        <v/>
      </c>
      <c r="AE153" s="56" t="str">
        <f t="shared" si="761"/>
        <v/>
      </c>
      <c r="AF153" s="56" t="str">
        <f t="shared" si="762"/>
        <v/>
      </c>
      <c r="AG153" s="56" t="str">
        <f t="shared" si="763"/>
        <v/>
      </c>
      <c r="AH153" s="62" t="str">
        <f t="shared" si="764"/>
        <v/>
      </c>
      <c r="AI153" s="58" t="str">
        <f t="shared" ref="AI153" si="794">IF(W153="","",COUNTIF($U153,"&gt;"&amp;$S$3)+COUNTIF(AI150:AI152,"&gt;0"))</f>
        <v/>
      </c>
      <c r="AJ153" s="58" t="str">
        <f t="shared" ref="AJ153" si="795">IF(X153="","",COUNTIF($U153,"&gt;"&amp;$S$3)+COUNTIF(AJ150:AJ152,"&gt;0"))</f>
        <v/>
      </c>
      <c r="AK153" s="58" t="str">
        <f t="shared" ref="AK153" si="796">IF(Y153="","",COUNTIF($U153,"&gt;"&amp;$S$3)+COUNTIF(AK150:AK152,"&gt;0"))</f>
        <v/>
      </c>
      <c r="AL153" s="58" t="str">
        <f t="shared" ref="AL153" si="797">IF(Z153="","",COUNTIF($U153,"&gt;"&amp;$S$3)+COUNTIF(AL150:AL152,"&gt;0"))</f>
        <v/>
      </c>
      <c r="AM153" s="58" t="str">
        <f t="shared" ref="AM153" si="798">IF(AA153="","",COUNTIF($U153,"&gt;"&amp;$S$3)+COUNTIF(AM150:AM152,"&gt;0"))</f>
        <v/>
      </c>
      <c r="AN153" s="58" t="str">
        <f t="shared" ref="AN153" si="799">IF(AB153="","",COUNTIF($U153,"&gt;"&amp;$S$3)+COUNTIF(AN150:AN152,"&gt;0"))</f>
        <v/>
      </c>
      <c r="AO153" s="58" t="str">
        <f t="shared" ref="AO153" si="800">IF(AC153="","",COUNTIF($U153,"&gt;"&amp;$S$3)+COUNTIF(AO150:AO152,"&gt;0"))</f>
        <v/>
      </c>
      <c r="AP153" s="58" t="str">
        <f t="shared" ref="AP153" si="801">IF(AD153="","",COUNTIF($U153,"&gt;"&amp;$S$3)+COUNTIF(AP150:AP152,"&gt;0"))</f>
        <v/>
      </c>
      <c r="AQ153" s="58" t="str">
        <f t="shared" ref="AQ153" si="802">IF(AE153="","",COUNTIF($U153,"&gt;"&amp;$S$3)+COUNTIF(AQ150:AQ152,"&gt;0"))</f>
        <v/>
      </c>
      <c r="AR153" s="58" t="str">
        <f t="shared" ref="AR153" si="803">IF(AF153="","",COUNTIF($U153,"&gt;"&amp;$S$3)+COUNTIF(AR150:AR152,"&gt;0"))</f>
        <v/>
      </c>
      <c r="AS153" s="58" t="str">
        <f t="shared" ref="AS153" si="804">IF(AG153="","",COUNTIF($U153,"&gt;"&amp;$S$3)+COUNTIF(AS150:AS152,"&gt;0"))</f>
        <v/>
      </c>
      <c r="AT153" s="63" t="str">
        <f t="shared" ref="AT153" si="805">IF(AH153="","",COUNTIF($U153,"&gt;"&amp;$S$3)+COUNTIF(AT150:AT152,"&gt;0"))</f>
        <v/>
      </c>
      <c r="AU153" s="35"/>
    </row>
    <row r="154" spans="1:47" ht="18" customHeight="1" x14ac:dyDescent="0.4">
      <c r="A154" s="13"/>
      <c r="B154" s="14"/>
      <c r="C154" s="15"/>
      <c r="D154" s="15"/>
      <c r="E154" s="16"/>
      <c r="F154" s="4" t="str">
        <f>IFERROR(DATE(C154,D154,E154),"")</f>
        <v/>
      </c>
      <c r="G154" s="129">
        <f t="shared" si="777"/>
        <v>0</v>
      </c>
      <c r="H154" s="130">
        <f t="shared" si="744"/>
        <v>0</v>
      </c>
      <c r="I154" s="129">
        <f t="shared" si="745"/>
        <v>0</v>
      </c>
      <c r="J154" s="130">
        <f t="shared" si="746"/>
        <v>0</v>
      </c>
      <c r="K154" s="129">
        <f t="shared" si="747"/>
        <v>0</v>
      </c>
      <c r="L154" s="130">
        <f t="shared" si="748"/>
        <v>0</v>
      </c>
      <c r="M154" s="129">
        <f t="shared" si="749"/>
        <v>0</v>
      </c>
      <c r="N154" s="130">
        <f t="shared" si="750"/>
        <v>0</v>
      </c>
      <c r="O154" s="129">
        <f t="shared" si="751"/>
        <v>0</v>
      </c>
      <c r="P154" s="130">
        <f t="shared" si="752"/>
        <v>0</v>
      </c>
      <c r="Q154" s="129">
        <f t="shared" si="753"/>
        <v>0</v>
      </c>
      <c r="R154" s="130">
        <f t="shared" si="778"/>
        <v>0</v>
      </c>
      <c r="S154" s="60" t="str">
        <f>IFERROR(DATE(YEAR($F154)+18+(TEXT($F154,"mm/dd")&gt;"04/01"),3,31),"")</f>
        <v/>
      </c>
      <c r="T154" s="54" t="str">
        <f>IF(S154=DATE($C$2+1,3,31),"〇","")</f>
        <v/>
      </c>
      <c r="U154" s="61" t="str">
        <f t="shared" si="780"/>
        <v/>
      </c>
      <c r="V154" s="54" t="str">
        <f>IF(U154=DATE($C$2+1,3,31),"〇","")</f>
        <v/>
      </c>
      <c r="W154" s="56" t="str">
        <f t="shared" si="781"/>
        <v/>
      </c>
      <c r="X154" s="56" t="str">
        <f t="shared" si="754"/>
        <v/>
      </c>
      <c r="Y154" s="56" t="str">
        <f t="shared" si="755"/>
        <v/>
      </c>
      <c r="Z154" s="56" t="str">
        <f t="shared" si="756"/>
        <v/>
      </c>
      <c r="AA154" s="56" t="str">
        <f t="shared" si="757"/>
        <v/>
      </c>
      <c r="AB154" s="56" t="str">
        <f t="shared" si="758"/>
        <v/>
      </c>
      <c r="AC154" s="56" t="str">
        <f t="shared" si="759"/>
        <v/>
      </c>
      <c r="AD154" s="56" t="str">
        <f t="shared" si="760"/>
        <v/>
      </c>
      <c r="AE154" s="56" t="str">
        <f t="shared" si="761"/>
        <v/>
      </c>
      <c r="AF154" s="56" t="str">
        <f t="shared" si="762"/>
        <v/>
      </c>
      <c r="AG154" s="56" t="str">
        <f t="shared" si="763"/>
        <v/>
      </c>
      <c r="AH154" s="64" t="str">
        <f t="shared" si="764"/>
        <v/>
      </c>
      <c r="AI154" s="58" t="str">
        <f t="shared" ref="AI154" si="806">IF(W154="","",COUNTIF($U154,"&gt;"&amp;$S$3)+COUNTIF(AI150:AI153,"&gt;0"))</f>
        <v/>
      </c>
      <c r="AJ154" s="58" t="str">
        <f t="shared" ref="AJ154" si="807">IF(X154="","",COUNTIF($U154,"&gt;"&amp;$S$3)+COUNTIF(AJ150:AJ153,"&gt;0"))</f>
        <v/>
      </c>
      <c r="AK154" s="58" t="str">
        <f t="shared" ref="AK154" si="808">IF(Y154="","",COUNTIF($U154,"&gt;"&amp;$S$3)+COUNTIF(AK150:AK153,"&gt;0"))</f>
        <v/>
      </c>
      <c r="AL154" s="58" t="str">
        <f t="shared" ref="AL154" si="809">IF(Z154="","",COUNTIF($U154,"&gt;"&amp;$S$3)+COUNTIF(AL150:AL153,"&gt;0"))</f>
        <v/>
      </c>
      <c r="AM154" s="58" t="str">
        <f t="shared" ref="AM154" si="810">IF(AA154="","",COUNTIF($U154,"&gt;"&amp;$S$3)+COUNTIF(AM150:AM153,"&gt;0"))</f>
        <v/>
      </c>
      <c r="AN154" s="58" t="str">
        <f t="shared" ref="AN154" si="811">IF(AB154="","",COUNTIF($U154,"&gt;"&amp;$S$3)+COUNTIF(AN150:AN153,"&gt;0"))</f>
        <v/>
      </c>
      <c r="AO154" s="58" t="str">
        <f t="shared" ref="AO154" si="812">IF(AC154="","",COUNTIF($U154,"&gt;"&amp;$S$3)+COUNTIF(AO150:AO153,"&gt;0"))</f>
        <v/>
      </c>
      <c r="AP154" s="58" t="str">
        <f t="shared" ref="AP154" si="813">IF(AD154="","",COUNTIF($U154,"&gt;"&amp;$S$3)+COUNTIF(AP150:AP153,"&gt;0"))</f>
        <v/>
      </c>
      <c r="AQ154" s="58" t="str">
        <f t="shared" ref="AQ154" si="814">IF(AE154="","",COUNTIF($U154,"&gt;"&amp;$S$3)+COUNTIF(AQ150:AQ153,"&gt;0"))</f>
        <v/>
      </c>
      <c r="AR154" s="58" t="str">
        <f t="shared" ref="AR154" si="815">IF(AF154="","",COUNTIF($U154,"&gt;"&amp;$S$3)+COUNTIF(AR150:AR153,"&gt;0"))</f>
        <v/>
      </c>
      <c r="AS154" s="58" t="str">
        <f t="shared" ref="AS154" si="816">IF(AG154="","",COUNTIF($U154,"&gt;"&amp;$S$3)+COUNTIF(AS150:AS153,"&gt;0"))</f>
        <v/>
      </c>
      <c r="AT154" s="63" t="str">
        <f t="shared" ref="AT154" si="817">IF(AH154="","",COUNTIF($U154,"&gt;"&amp;$S$3)+COUNTIF(AT150:AT153,"&gt;0"))</f>
        <v/>
      </c>
      <c r="AU154" s="35"/>
    </row>
    <row r="155" spans="1:47" ht="18" customHeight="1" x14ac:dyDescent="0.4">
      <c r="A155" s="131"/>
      <c r="B155" s="141" t="s">
        <v>7</v>
      </c>
      <c r="C155" s="141"/>
      <c r="D155" s="141"/>
      <c r="E155" s="142"/>
      <c r="F155" s="2"/>
      <c r="G155" s="134">
        <f>SUM(G150:G154)</f>
        <v>0</v>
      </c>
      <c r="H155" s="135">
        <f t="shared" ref="H155" si="818">SUM(H150:H154)</f>
        <v>0</v>
      </c>
      <c r="I155" s="134">
        <f>SUM(I150:I154)</f>
        <v>0</v>
      </c>
      <c r="J155" s="135">
        <f t="shared" ref="J155" si="819">SUM(J150:J154)</f>
        <v>0</v>
      </c>
      <c r="K155" s="134">
        <f>SUM(K150:K154)</f>
        <v>0</v>
      </c>
      <c r="L155" s="135">
        <f t="shared" ref="L155" si="820">SUM(L150:L154)</f>
        <v>0</v>
      </c>
      <c r="M155" s="134">
        <f>SUM(M150:M154)</f>
        <v>0</v>
      </c>
      <c r="N155" s="135">
        <f t="shared" ref="N155" si="821">SUM(N150:N154)</f>
        <v>0</v>
      </c>
      <c r="O155" s="134">
        <f>SUM(O150:O154)</f>
        <v>0</v>
      </c>
      <c r="P155" s="135">
        <f t="shared" ref="P155" si="822">SUM(P150:P154)</f>
        <v>0</v>
      </c>
      <c r="Q155" s="134">
        <f>SUM(Q150:Q154)</f>
        <v>0</v>
      </c>
      <c r="R155" s="136">
        <f t="shared" ref="R155" si="823">SUM(R150:R154)</f>
        <v>0</v>
      </c>
      <c r="S155" s="65"/>
      <c r="T155" s="66"/>
      <c r="U155" s="67"/>
      <c r="V155" s="66"/>
      <c r="W155" s="68"/>
      <c r="X155" s="68"/>
      <c r="Y155" s="68"/>
      <c r="Z155" s="68"/>
      <c r="AA155" s="68"/>
      <c r="AB155" s="68"/>
      <c r="AC155" s="68"/>
      <c r="AD155" s="68"/>
      <c r="AE155" s="68"/>
      <c r="AF155" s="68"/>
      <c r="AG155" s="68"/>
      <c r="AH155" s="69"/>
      <c r="AI155" s="68"/>
      <c r="AJ155" s="68"/>
      <c r="AK155" s="68"/>
      <c r="AL155" s="68"/>
      <c r="AM155" s="68"/>
      <c r="AN155" s="68"/>
      <c r="AO155" s="68"/>
      <c r="AP155" s="68"/>
      <c r="AQ155" s="68"/>
      <c r="AR155" s="68"/>
      <c r="AS155" s="68"/>
      <c r="AT155" s="69"/>
      <c r="AU155" s="35"/>
    </row>
    <row r="156" spans="1:47" ht="18" customHeight="1" thickBot="1" x14ac:dyDescent="0.45">
      <c r="A156" s="137"/>
      <c r="B156" s="143" t="s">
        <v>8</v>
      </c>
      <c r="C156" s="143"/>
      <c r="D156" s="143"/>
      <c r="E156" s="144"/>
      <c r="F156" s="3"/>
      <c r="G156" s="140"/>
      <c r="H156" s="77">
        <f>SUM(G155,H155)</f>
        <v>0</v>
      </c>
      <c r="I156" s="140"/>
      <c r="J156" s="77">
        <f>SUM(I155,J155)</f>
        <v>0</v>
      </c>
      <c r="K156" s="140"/>
      <c r="L156" s="77">
        <f>SUM(K155,L155)</f>
        <v>0</v>
      </c>
      <c r="M156" s="140"/>
      <c r="N156" s="77">
        <f>SUM(M155,N155)</f>
        <v>0</v>
      </c>
      <c r="O156" s="140"/>
      <c r="P156" s="77">
        <f>SUM(O155,P155)</f>
        <v>0</v>
      </c>
      <c r="Q156" s="140"/>
      <c r="R156" s="78">
        <f>SUM(Q155,R155)</f>
        <v>0</v>
      </c>
      <c r="S156" s="70"/>
      <c r="T156" s="71"/>
      <c r="U156" s="72"/>
      <c r="V156" s="71"/>
      <c r="W156" s="77"/>
      <c r="X156" s="77"/>
      <c r="Y156" s="77"/>
      <c r="Z156" s="77"/>
      <c r="AA156" s="77"/>
      <c r="AB156" s="77"/>
      <c r="AC156" s="77"/>
      <c r="AD156" s="77"/>
      <c r="AE156" s="77"/>
      <c r="AF156" s="77"/>
      <c r="AG156" s="77"/>
      <c r="AH156" s="78"/>
      <c r="AI156" s="79"/>
      <c r="AJ156" s="79"/>
      <c r="AK156" s="79"/>
      <c r="AL156" s="79"/>
      <c r="AM156" s="79"/>
      <c r="AN156" s="79"/>
      <c r="AO156" s="79"/>
      <c r="AP156" s="79"/>
      <c r="AQ156" s="79"/>
      <c r="AR156" s="79"/>
      <c r="AS156" s="79"/>
      <c r="AT156" s="80"/>
      <c r="AU156" s="35"/>
    </row>
    <row r="157" spans="1:47" ht="18" customHeight="1" thickTop="1" x14ac:dyDescent="0.4">
      <c r="A157" s="7"/>
      <c r="B157" s="8"/>
      <c r="C157" s="9"/>
      <c r="D157" s="9"/>
      <c r="E157" s="10"/>
      <c r="F157" s="4" t="str">
        <f>IFERROR(DATE(C157,D157,E157),"")</f>
        <v/>
      </c>
      <c r="G157" s="129">
        <f>IFERROR(
    IF(W157&gt;18, 0,
        IF(AND(W157=18, $T157=""), 0,
            IF(AND(W157=17, $T157=""), 0,
                IF(AI157&gt;2, 30000,
                    IF(W157&lt;3, 15000, 10000)
                )
            )
        )
    ),
"")</f>
        <v>0</v>
      </c>
      <c r="H157" s="130">
        <f t="shared" ref="H157:H161" si="824">IFERROR(
    IF(X157&gt;18, 0,
        IF(AND(X157=18, $T157=""), 0,
            IF(AJ157&gt;2, 30000,
                IF(X157&lt;3, 15000, 10000)
            )
        )
    ),
"")</f>
        <v>0</v>
      </c>
      <c r="I157" s="129">
        <f t="shared" ref="I157:I161" si="825">IFERROR(
    IF(Y157&gt;18, 0,
        IF(AND(Y157=18, $T157=""), 0,
            IF(AK157&gt;2, 30000,
                IF(Y157&lt;3, 15000, 10000)
            )
        )
    ),
"")</f>
        <v>0</v>
      </c>
      <c r="J157" s="130">
        <f t="shared" ref="J157:J161" si="826">IFERROR(
    IF(Z157&gt;18, 0,
        IF(AND(Z157=18, $T157=""), 0,
            IF(AL157&gt;2, 30000,
                IF(Z157&lt;3, 15000, 10000)
            )
        )
    ),
"")</f>
        <v>0</v>
      </c>
      <c r="K157" s="129">
        <f t="shared" ref="K157:K161" si="827">IFERROR(
    IF(AA157&gt;18, 0,
        IF(AND(AA157=18, $T157=""), 0,
            IF(AM157&gt;2, 30000,
                IF(AA157&lt;3, 15000, 10000)
            )
        )
    ),
"")</f>
        <v>0</v>
      </c>
      <c r="L157" s="130">
        <f t="shared" ref="L157:L161" si="828">IFERROR(
    IF(AB157&gt;18, 0,
        IF(AND(AB157=18, $T157=""), 0,
            IF(AN157&gt;2, 30000,
                IF(AB157&lt;3, 15000, 10000)
            )
        )
    ),
"")</f>
        <v>0</v>
      </c>
      <c r="M157" s="129">
        <f t="shared" ref="M157:M161" si="829">IFERROR(
    IF(AC157&gt;18, 0,
        IF(AND(AC157=18, $T157=""), 0,
            IF(AO157&gt;2, 30000,
                IF(AC157&lt;3, 15000, 10000)
            )
        )
    ),
"")</f>
        <v>0</v>
      </c>
      <c r="N157" s="130">
        <f t="shared" ref="N157:N161" si="830">IFERROR(
    IF(AD157&gt;18, 0,
        IF(AND(AD157=18, $T157=""), 0,
            IF(AP157&gt;2, 30000,
                IF(AD157&lt;3, 15000, 10000)
            )
        )
    ),
"")</f>
        <v>0</v>
      </c>
      <c r="O157" s="129">
        <f t="shared" ref="O157:O161" si="831">IFERROR(
    IF(AE157&gt;18, 0,
        IF(AND(AE157=18, $T157=""), 0,
            IF(AQ157&gt;2, 30000,
                IF(AE157&lt;3, 15000, 10000)
            )
        )
    ),
"")</f>
        <v>0</v>
      </c>
      <c r="P157" s="130">
        <f t="shared" ref="P157:P161" si="832">IFERROR(
    IF(AF157&gt;18, 0,
        IF(AND(AF157=18, $T157=""), 0,
            IF(AR157&gt;2, 30000,
                IF(AF157&lt;3, 15000, 10000)
            )
        )
    ),
"")</f>
        <v>0</v>
      </c>
      <c r="Q157" s="129">
        <f t="shared" ref="Q157:Q161" si="833">IFERROR(
    IF(AG157&gt;18, 0,
        IF(AND(AG157=18, $T157=""), 0,
            IF(AS157&gt;2, 30000,
                IF(AG157&lt;3, 15000, 10000)
            )
        )
    ),
"")</f>
        <v>0</v>
      </c>
      <c r="R157" s="130">
        <f>IFERROR(
    IF(AH157&gt;18, 0,
        IF(AND(AH157=18, $T157=""), 0,
            IF(AT157&gt;2, 30000,
                IF(AH157&lt;3, 15000, 10000)
            )
        )
    ),
"")</f>
        <v>0</v>
      </c>
      <c r="S157" s="53" t="str">
        <f>IFERROR(DATE(YEAR($F157)+18+(TEXT($F157,"mm/dd")&gt;"04/01"),3,31),"")</f>
        <v/>
      </c>
      <c r="T157" s="54" t="str">
        <f>IF(S157=DATE($C$2+1,3,31),"〇","")</f>
        <v/>
      </c>
      <c r="U157" s="55" t="str">
        <f>IFERROR(DATE(YEAR($F157)+22+(TEXT($F157,"mm/dd")&gt;"04/01"),3,31),"")</f>
        <v/>
      </c>
      <c r="V157" s="54" t="str">
        <f>IF(U157=DATE($C$2+1,3,31),"〇","")</f>
        <v/>
      </c>
      <c r="W157" s="56" t="str">
        <f>IFERROR(DATEDIF($F157,G$3,"Y"),"")</f>
        <v/>
      </c>
      <c r="X157" s="56" t="str">
        <f t="shared" ref="X157:X161" si="834">IFERROR(DATEDIF($F157,H$3,"Y"),"")</f>
        <v/>
      </c>
      <c r="Y157" s="56" t="str">
        <f t="shared" ref="Y157:Y161" si="835">IFERROR(DATEDIF($F157,I$3,"Y"),"")</f>
        <v/>
      </c>
      <c r="Z157" s="56" t="str">
        <f t="shared" ref="Z157:Z161" si="836">IFERROR(DATEDIF($F157,J$3,"Y"),"")</f>
        <v/>
      </c>
      <c r="AA157" s="56" t="str">
        <f t="shared" ref="AA157:AA161" si="837">IFERROR(DATEDIF($F157,K$3,"Y"),"")</f>
        <v/>
      </c>
      <c r="AB157" s="56" t="str">
        <f t="shared" ref="AB157:AB161" si="838">IFERROR(DATEDIF($F157,L$3,"Y"),"")</f>
        <v/>
      </c>
      <c r="AC157" s="56" t="str">
        <f t="shared" ref="AC157:AC161" si="839">IFERROR(DATEDIF($F157,M$3,"Y"),"")</f>
        <v/>
      </c>
      <c r="AD157" s="56" t="str">
        <f t="shared" ref="AD157:AD161" si="840">IFERROR(DATEDIF($F157,N$3,"Y"),"")</f>
        <v/>
      </c>
      <c r="AE157" s="56" t="str">
        <f t="shared" ref="AE157:AE161" si="841">IFERROR(DATEDIF($F157,O$3,"Y"),"")</f>
        <v/>
      </c>
      <c r="AF157" s="56" t="str">
        <f t="shared" ref="AF157:AF161" si="842">IFERROR(DATEDIF($F157,P$3,"Y"),"")</f>
        <v/>
      </c>
      <c r="AG157" s="56" t="str">
        <f t="shared" ref="AG157:AG161" si="843">IFERROR(DATEDIF($F157,Q$3,"Y"),"")</f>
        <v/>
      </c>
      <c r="AH157" s="57" t="str">
        <f t="shared" ref="AH157:AH161" si="844">IFERROR(IF(AND(MONTH(F157)=2,DAY(F157)=29),DATEDIF($F157,R$3+1,"Y"),DATEDIF($F157,R$3,"Y")),"")</f>
        <v/>
      </c>
      <c r="AI157" s="58" t="str">
        <f t="shared" ref="AI157:AI158" si="845">IF(W157="","",COUNTIF($U157,"&gt;"&amp;$S$3)+COUNTIF(AI156,"&gt;0"))</f>
        <v/>
      </c>
      <c r="AJ157" s="58" t="str">
        <f t="shared" ref="AJ157:AJ158" si="846">IF(X157="","",COUNTIF($U157,"&gt;"&amp;$S$3)+COUNTIF(AJ156,"&gt;0"))</f>
        <v/>
      </c>
      <c r="AK157" s="58" t="str">
        <f t="shared" ref="AK157:AK158" si="847">IF(Y157="","",COUNTIF($U157,"&gt;"&amp;$S$3)+COUNTIF(AK156,"&gt;0"))</f>
        <v/>
      </c>
      <c r="AL157" s="58" t="str">
        <f t="shared" ref="AL157:AL158" si="848">IF(Z157="","",COUNTIF($U157,"&gt;"&amp;$S$3)+COUNTIF(AL156,"&gt;0"))</f>
        <v/>
      </c>
      <c r="AM157" s="58" t="str">
        <f t="shared" ref="AM157:AM158" si="849">IF(AA157="","",COUNTIF($U157,"&gt;"&amp;$S$3)+COUNTIF(AM156,"&gt;0"))</f>
        <v/>
      </c>
      <c r="AN157" s="58" t="str">
        <f t="shared" ref="AN157:AN158" si="850">IF(AB157="","",COUNTIF($U157,"&gt;"&amp;$S$3)+COUNTIF(AN156,"&gt;0"))</f>
        <v/>
      </c>
      <c r="AO157" s="58" t="str">
        <f t="shared" ref="AO157:AO158" si="851">IF(AC157="","",COUNTIF($U157,"&gt;"&amp;$S$3)+COUNTIF(AO156,"&gt;0"))</f>
        <v/>
      </c>
      <c r="AP157" s="58" t="str">
        <f t="shared" ref="AP157:AP158" si="852">IF(AD157="","",COUNTIF($U157,"&gt;"&amp;$S$3)+COUNTIF(AP156,"&gt;0"))</f>
        <v/>
      </c>
      <c r="AQ157" s="58" t="str">
        <f t="shared" ref="AQ157:AQ158" si="853">IF(AE157="","",COUNTIF($U157,"&gt;"&amp;$S$3)+COUNTIF(AQ156,"&gt;0"))</f>
        <v/>
      </c>
      <c r="AR157" s="58" t="str">
        <f t="shared" ref="AR157:AR158" si="854">IF(AF157="","",COUNTIF($U157,"&gt;"&amp;$S$3)+COUNTIF(AR156,"&gt;0"))</f>
        <v/>
      </c>
      <c r="AS157" s="58" t="str">
        <f t="shared" ref="AS157:AS158" si="855">IF(AG157="","",COUNTIF($U157,"&gt;"&amp;$S$3)+COUNTIF(AS156,"&gt;0"))</f>
        <v/>
      </c>
      <c r="AT157" s="59" t="str">
        <f t="shared" ref="AT157:AT158" si="856">IF(AH157="","",COUNTIF($U157,"&gt;"&amp;$S$3)+COUNTIF(AT156,"&gt;0"))</f>
        <v/>
      </c>
      <c r="AU157" s="35"/>
    </row>
    <row r="158" spans="1:47" ht="18" customHeight="1" x14ac:dyDescent="0.4">
      <c r="A158" s="11"/>
      <c r="B158" s="8"/>
      <c r="C158" s="9"/>
      <c r="D158" s="9"/>
      <c r="E158" s="10"/>
      <c r="F158" s="4" t="str">
        <f>IFERROR(DATE(C158,D158,E158),"")</f>
        <v/>
      </c>
      <c r="G158" s="129">
        <f t="shared" ref="G158:G161" si="857">IFERROR(
    IF(W158&gt;18, 0,
        IF(AND(W158=18, $T158=""), 0,
            IF(AND(W158=17, $T158=""), 0,
                IF(AI158&gt;2, 30000,
                    IF(W158&lt;3, 15000, 10000)
                )
            )
        )
    ),
"")</f>
        <v>0</v>
      </c>
      <c r="H158" s="130">
        <f t="shared" si="824"/>
        <v>0</v>
      </c>
      <c r="I158" s="129">
        <f t="shared" si="825"/>
        <v>0</v>
      </c>
      <c r="J158" s="130">
        <f t="shared" si="826"/>
        <v>0</v>
      </c>
      <c r="K158" s="129">
        <f t="shared" si="827"/>
        <v>0</v>
      </c>
      <c r="L158" s="130">
        <f t="shared" si="828"/>
        <v>0</v>
      </c>
      <c r="M158" s="129">
        <f t="shared" si="829"/>
        <v>0</v>
      </c>
      <c r="N158" s="130">
        <f t="shared" si="830"/>
        <v>0</v>
      </c>
      <c r="O158" s="129">
        <f t="shared" si="831"/>
        <v>0</v>
      </c>
      <c r="P158" s="130">
        <f t="shared" si="832"/>
        <v>0</v>
      </c>
      <c r="Q158" s="129">
        <f t="shared" si="833"/>
        <v>0</v>
      </c>
      <c r="R158" s="130">
        <f t="shared" ref="R158:R161" si="858">IFERROR(
    IF(AH158&gt;18, 0,
        IF(AND(AH158=18, $T158=""), 0,
            IF(AT158&gt;2, 30000,
                IF(AH158&lt;3, 15000, 10000)
            )
        )
    ),
"")</f>
        <v>0</v>
      </c>
      <c r="S158" s="60" t="str">
        <f>IFERROR(DATE(YEAR($F158)+18+(TEXT($F158,"mm/dd")&gt;"04/01"),3,31),"")</f>
        <v/>
      </c>
      <c r="T158" s="54" t="str">
        <f>IF(S158=DATE($C$2+1,3,31),"〇","")</f>
        <v/>
      </c>
      <c r="U158" s="61" t="str">
        <f>IFERROR(DATE(YEAR($F158)+22+(TEXT($F158,"mm/dd")&gt;"04/01"),3,31),"")</f>
        <v/>
      </c>
      <c r="V158" s="54" t="str">
        <f>IF(U158=DATE($C$2+1,3,31),"〇","")</f>
        <v/>
      </c>
      <c r="W158" s="56" t="str">
        <f>IFERROR(DATEDIF($F158,G$3,"Y"),"")</f>
        <v/>
      </c>
      <c r="X158" s="56" t="str">
        <f t="shared" si="834"/>
        <v/>
      </c>
      <c r="Y158" s="56" t="str">
        <f t="shared" si="835"/>
        <v/>
      </c>
      <c r="Z158" s="56" t="str">
        <f t="shared" si="836"/>
        <v/>
      </c>
      <c r="AA158" s="56" t="str">
        <f t="shared" si="837"/>
        <v/>
      </c>
      <c r="AB158" s="56" t="str">
        <f t="shared" si="838"/>
        <v/>
      </c>
      <c r="AC158" s="56" t="str">
        <f t="shared" si="839"/>
        <v/>
      </c>
      <c r="AD158" s="56" t="str">
        <f t="shared" si="840"/>
        <v/>
      </c>
      <c r="AE158" s="56" t="str">
        <f t="shared" si="841"/>
        <v/>
      </c>
      <c r="AF158" s="56" t="str">
        <f t="shared" si="842"/>
        <v/>
      </c>
      <c r="AG158" s="56" t="str">
        <f t="shared" si="843"/>
        <v/>
      </c>
      <c r="AH158" s="62" t="str">
        <f t="shared" si="844"/>
        <v/>
      </c>
      <c r="AI158" s="58" t="str">
        <f t="shared" si="845"/>
        <v/>
      </c>
      <c r="AJ158" s="58" t="str">
        <f t="shared" si="846"/>
        <v/>
      </c>
      <c r="AK158" s="58" t="str">
        <f t="shared" si="847"/>
        <v/>
      </c>
      <c r="AL158" s="58" t="str">
        <f t="shared" si="848"/>
        <v/>
      </c>
      <c r="AM158" s="58" t="str">
        <f t="shared" si="849"/>
        <v/>
      </c>
      <c r="AN158" s="58" t="str">
        <f t="shared" si="850"/>
        <v/>
      </c>
      <c r="AO158" s="58" t="str">
        <f t="shared" si="851"/>
        <v/>
      </c>
      <c r="AP158" s="58" t="str">
        <f t="shared" si="852"/>
        <v/>
      </c>
      <c r="AQ158" s="58" t="str">
        <f t="shared" si="853"/>
        <v/>
      </c>
      <c r="AR158" s="58" t="str">
        <f t="shared" si="854"/>
        <v/>
      </c>
      <c r="AS158" s="58" t="str">
        <f t="shared" si="855"/>
        <v/>
      </c>
      <c r="AT158" s="63" t="str">
        <f t="shared" si="856"/>
        <v/>
      </c>
      <c r="AU158" s="35"/>
    </row>
    <row r="159" spans="1:47" ht="18" customHeight="1" x14ac:dyDescent="0.4">
      <c r="A159" s="12"/>
      <c r="B159" s="8"/>
      <c r="C159" s="9"/>
      <c r="D159" s="9"/>
      <c r="E159" s="10"/>
      <c r="F159" s="4" t="str">
        <f>IFERROR(DATE(C159,D159,E159),"")</f>
        <v/>
      </c>
      <c r="G159" s="129">
        <f t="shared" si="857"/>
        <v>0</v>
      </c>
      <c r="H159" s="130">
        <f t="shared" si="824"/>
        <v>0</v>
      </c>
      <c r="I159" s="129">
        <f t="shared" si="825"/>
        <v>0</v>
      </c>
      <c r="J159" s="130">
        <f t="shared" si="826"/>
        <v>0</v>
      </c>
      <c r="K159" s="129">
        <f t="shared" si="827"/>
        <v>0</v>
      </c>
      <c r="L159" s="130">
        <f t="shared" si="828"/>
        <v>0</v>
      </c>
      <c r="M159" s="129">
        <f t="shared" si="829"/>
        <v>0</v>
      </c>
      <c r="N159" s="130">
        <f t="shared" si="830"/>
        <v>0</v>
      </c>
      <c r="O159" s="129">
        <f t="shared" si="831"/>
        <v>0</v>
      </c>
      <c r="P159" s="130">
        <f t="shared" si="832"/>
        <v>0</v>
      </c>
      <c r="Q159" s="129">
        <f t="shared" si="833"/>
        <v>0</v>
      </c>
      <c r="R159" s="130">
        <f t="shared" si="858"/>
        <v>0</v>
      </c>
      <c r="S159" s="60" t="str">
        <f t="shared" ref="S159" si="859">IFERROR(DATE(YEAR($F159)+18+(TEXT($F159,"mm/dd")&gt;"04/01"),3,31),"")</f>
        <v/>
      </c>
      <c r="T159" s="54" t="str">
        <f>IF(S159=DATE($C$2+1,3,31),"〇","")</f>
        <v/>
      </c>
      <c r="U159" s="61" t="str">
        <f t="shared" ref="U159:U161" si="860">IFERROR(DATE(YEAR($F159)+22+(TEXT($F159,"mm/dd")&gt;"04/01"),3,31),"")</f>
        <v/>
      </c>
      <c r="V159" s="54" t="str">
        <f>IF(U159=DATE($C$2+1,3,31),"〇","")</f>
        <v/>
      </c>
      <c r="W159" s="56" t="str">
        <f t="shared" ref="W159:W161" si="861">IFERROR(DATEDIF($F159,G$3,"Y"),"")</f>
        <v/>
      </c>
      <c r="X159" s="56" t="str">
        <f t="shared" si="834"/>
        <v/>
      </c>
      <c r="Y159" s="56" t="str">
        <f t="shared" si="835"/>
        <v/>
      </c>
      <c r="Z159" s="56" t="str">
        <f t="shared" si="836"/>
        <v/>
      </c>
      <c r="AA159" s="56" t="str">
        <f t="shared" si="837"/>
        <v/>
      </c>
      <c r="AB159" s="56" t="str">
        <f t="shared" si="838"/>
        <v/>
      </c>
      <c r="AC159" s="56" t="str">
        <f t="shared" si="839"/>
        <v/>
      </c>
      <c r="AD159" s="56" t="str">
        <f t="shared" si="840"/>
        <v/>
      </c>
      <c r="AE159" s="56" t="str">
        <f t="shared" si="841"/>
        <v/>
      </c>
      <c r="AF159" s="56" t="str">
        <f t="shared" si="842"/>
        <v/>
      </c>
      <c r="AG159" s="56" t="str">
        <f t="shared" si="843"/>
        <v/>
      </c>
      <c r="AH159" s="62" t="str">
        <f t="shared" si="844"/>
        <v/>
      </c>
      <c r="AI159" s="58" t="str">
        <f t="shared" ref="AI159" si="862">IF(W159="","",COUNTIF($U159,"&gt;"&amp;$S$3)+COUNTIF(AI157:AI158,"&gt;0"))</f>
        <v/>
      </c>
      <c r="AJ159" s="58" t="str">
        <f t="shared" ref="AJ159" si="863">IF(X159="","",COUNTIF($U159,"&gt;"&amp;$S$3)+COUNTIF(AJ157:AJ158,"&gt;0"))</f>
        <v/>
      </c>
      <c r="AK159" s="58" t="str">
        <f t="shared" ref="AK159" si="864">IF(Y159="","",COUNTIF($U159,"&gt;"&amp;$S$3)+COUNTIF(AK157:AK158,"&gt;0"))</f>
        <v/>
      </c>
      <c r="AL159" s="58" t="str">
        <f t="shared" ref="AL159" si="865">IF(Z159="","",COUNTIF($U159,"&gt;"&amp;$S$3)+COUNTIF(AL157:AL158,"&gt;0"))</f>
        <v/>
      </c>
      <c r="AM159" s="58" t="str">
        <f t="shared" ref="AM159" si="866">IF(AA159="","",COUNTIF($U159,"&gt;"&amp;$S$3)+COUNTIF(AM157:AM158,"&gt;0"))</f>
        <v/>
      </c>
      <c r="AN159" s="58" t="str">
        <f t="shared" ref="AN159" si="867">IF(AB159="","",COUNTIF($U159,"&gt;"&amp;$S$3)+COUNTIF(AN157:AN158,"&gt;0"))</f>
        <v/>
      </c>
      <c r="AO159" s="58" t="str">
        <f t="shared" ref="AO159" si="868">IF(AC159="","",COUNTIF($U159,"&gt;"&amp;$S$3)+COUNTIF(AO157:AO158,"&gt;0"))</f>
        <v/>
      </c>
      <c r="AP159" s="58" t="str">
        <f t="shared" ref="AP159" si="869">IF(AD159="","",COUNTIF($U159,"&gt;"&amp;$S$3)+COUNTIF(AP157:AP158,"&gt;0"))</f>
        <v/>
      </c>
      <c r="AQ159" s="58" t="str">
        <f t="shared" ref="AQ159" si="870">IF(AE159="","",COUNTIF($U159,"&gt;"&amp;$S$3)+COUNTIF(AQ157:AQ158,"&gt;0"))</f>
        <v/>
      </c>
      <c r="AR159" s="58" t="str">
        <f t="shared" ref="AR159" si="871">IF(AF159="","",COUNTIF($U159,"&gt;"&amp;$S$3)+COUNTIF(AR157:AR158,"&gt;0"))</f>
        <v/>
      </c>
      <c r="AS159" s="58" t="str">
        <f t="shared" ref="AS159" si="872">IF(AG159="","",COUNTIF($U159,"&gt;"&amp;$S$3)+COUNTIF(AS157:AS158,"&gt;0"))</f>
        <v/>
      </c>
      <c r="AT159" s="63" t="str">
        <f t="shared" ref="AT159" si="873">IF(AH159="","",COUNTIF($U159,"&gt;"&amp;$S$3)+COUNTIF(AT157:AT158,"&gt;0"))</f>
        <v/>
      </c>
      <c r="AU159" s="35"/>
    </row>
    <row r="160" spans="1:47" ht="18" customHeight="1" x14ac:dyDescent="0.4">
      <c r="A160" s="12"/>
      <c r="B160" s="8"/>
      <c r="C160" s="9"/>
      <c r="D160" s="9"/>
      <c r="E160" s="10"/>
      <c r="F160" s="4" t="str">
        <f>IFERROR(DATE(C160,D160,E160),"")</f>
        <v/>
      </c>
      <c r="G160" s="129">
        <f t="shared" si="857"/>
        <v>0</v>
      </c>
      <c r="H160" s="130">
        <f t="shared" si="824"/>
        <v>0</v>
      </c>
      <c r="I160" s="129">
        <f t="shared" si="825"/>
        <v>0</v>
      </c>
      <c r="J160" s="130">
        <f t="shared" si="826"/>
        <v>0</v>
      </c>
      <c r="K160" s="129">
        <f t="shared" si="827"/>
        <v>0</v>
      </c>
      <c r="L160" s="130">
        <f t="shared" si="828"/>
        <v>0</v>
      </c>
      <c r="M160" s="129">
        <f t="shared" si="829"/>
        <v>0</v>
      </c>
      <c r="N160" s="130">
        <f t="shared" si="830"/>
        <v>0</v>
      </c>
      <c r="O160" s="129">
        <f t="shared" si="831"/>
        <v>0</v>
      </c>
      <c r="P160" s="130">
        <f t="shared" si="832"/>
        <v>0</v>
      </c>
      <c r="Q160" s="129">
        <f t="shared" si="833"/>
        <v>0</v>
      </c>
      <c r="R160" s="130">
        <f t="shared" si="858"/>
        <v>0</v>
      </c>
      <c r="S160" s="60" t="str">
        <f>IFERROR(DATE(YEAR($F160)+18+(TEXT($F160,"mm/dd")&gt;"04/01"),3,31),"")</f>
        <v/>
      </c>
      <c r="T160" s="54" t="str">
        <f>IF(S160=DATE($C$2+1,3,31),"〇","")</f>
        <v/>
      </c>
      <c r="U160" s="61" t="str">
        <f t="shared" si="860"/>
        <v/>
      </c>
      <c r="V160" s="54" t="str">
        <f>IF(U160=DATE($C$2+1,3,31),"〇","")</f>
        <v/>
      </c>
      <c r="W160" s="56" t="str">
        <f t="shared" si="861"/>
        <v/>
      </c>
      <c r="X160" s="56" t="str">
        <f t="shared" si="834"/>
        <v/>
      </c>
      <c r="Y160" s="56" t="str">
        <f t="shared" si="835"/>
        <v/>
      </c>
      <c r="Z160" s="56" t="str">
        <f t="shared" si="836"/>
        <v/>
      </c>
      <c r="AA160" s="56" t="str">
        <f t="shared" si="837"/>
        <v/>
      </c>
      <c r="AB160" s="56" t="str">
        <f t="shared" si="838"/>
        <v/>
      </c>
      <c r="AC160" s="56" t="str">
        <f t="shared" si="839"/>
        <v/>
      </c>
      <c r="AD160" s="56" t="str">
        <f t="shared" si="840"/>
        <v/>
      </c>
      <c r="AE160" s="56" t="str">
        <f t="shared" si="841"/>
        <v/>
      </c>
      <c r="AF160" s="56" t="str">
        <f t="shared" si="842"/>
        <v/>
      </c>
      <c r="AG160" s="56" t="str">
        <f t="shared" si="843"/>
        <v/>
      </c>
      <c r="AH160" s="62" t="str">
        <f t="shared" si="844"/>
        <v/>
      </c>
      <c r="AI160" s="58" t="str">
        <f t="shared" ref="AI160" si="874">IF(W160="","",COUNTIF($U160,"&gt;"&amp;$S$3)+COUNTIF(AI157:AI159,"&gt;0"))</f>
        <v/>
      </c>
      <c r="AJ160" s="58" t="str">
        <f t="shared" ref="AJ160" si="875">IF(X160="","",COUNTIF($U160,"&gt;"&amp;$S$3)+COUNTIF(AJ157:AJ159,"&gt;0"))</f>
        <v/>
      </c>
      <c r="AK160" s="58" t="str">
        <f t="shared" ref="AK160" si="876">IF(Y160="","",COUNTIF($U160,"&gt;"&amp;$S$3)+COUNTIF(AK157:AK159,"&gt;0"))</f>
        <v/>
      </c>
      <c r="AL160" s="58" t="str">
        <f t="shared" ref="AL160" si="877">IF(Z160="","",COUNTIF($U160,"&gt;"&amp;$S$3)+COUNTIF(AL157:AL159,"&gt;0"))</f>
        <v/>
      </c>
      <c r="AM160" s="58" t="str">
        <f t="shared" ref="AM160" si="878">IF(AA160="","",COUNTIF($U160,"&gt;"&amp;$S$3)+COUNTIF(AM157:AM159,"&gt;0"))</f>
        <v/>
      </c>
      <c r="AN160" s="58" t="str">
        <f t="shared" ref="AN160" si="879">IF(AB160="","",COUNTIF($U160,"&gt;"&amp;$S$3)+COUNTIF(AN157:AN159,"&gt;0"))</f>
        <v/>
      </c>
      <c r="AO160" s="58" t="str">
        <f t="shared" ref="AO160" si="880">IF(AC160="","",COUNTIF($U160,"&gt;"&amp;$S$3)+COUNTIF(AO157:AO159,"&gt;0"))</f>
        <v/>
      </c>
      <c r="AP160" s="58" t="str">
        <f t="shared" ref="AP160" si="881">IF(AD160="","",COUNTIF($U160,"&gt;"&amp;$S$3)+COUNTIF(AP157:AP159,"&gt;0"))</f>
        <v/>
      </c>
      <c r="AQ160" s="58" t="str">
        <f t="shared" ref="AQ160" si="882">IF(AE160="","",COUNTIF($U160,"&gt;"&amp;$S$3)+COUNTIF(AQ157:AQ159,"&gt;0"))</f>
        <v/>
      </c>
      <c r="AR160" s="58" t="str">
        <f t="shared" ref="AR160" si="883">IF(AF160="","",COUNTIF($U160,"&gt;"&amp;$S$3)+COUNTIF(AR157:AR159,"&gt;0"))</f>
        <v/>
      </c>
      <c r="AS160" s="58" t="str">
        <f t="shared" ref="AS160" si="884">IF(AG160="","",COUNTIF($U160,"&gt;"&amp;$S$3)+COUNTIF(AS157:AS159,"&gt;0"))</f>
        <v/>
      </c>
      <c r="AT160" s="63" t="str">
        <f t="shared" ref="AT160" si="885">IF(AH160="","",COUNTIF($U160,"&gt;"&amp;$S$3)+COUNTIF(AT157:AT159,"&gt;0"))</f>
        <v/>
      </c>
      <c r="AU160" s="35"/>
    </row>
    <row r="161" spans="1:47" ht="18" customHeight="1" x14ac:dyDescent="0.4">
      <c r="A161" s="13"/>
      <c r="B161" s="14"/>
      <c r="C161" s="15"/>
      <c r="D161" s="15"/>
      <c r="E161" s="16"/>
      <c r="F161" s="4" t="str">
        <f>IFERROR(DATE(C161,D161,E161),"")</f>
        <v/>
      </c>
      <c r="G161" s="129">
        <f t="shared" si="857"/>
        <v>0</v>
      </c>
      <c r="H161" s="130">
        <f t="shared" si="824"/>
        <v>0</v>
      </c>
      <c r="I161" s="129">
        <f t="shared" si="825"/>
        <v>0</v>
      </c>
      <c r="J161" s="130">
        <f t="shared" si="826"/>
        <v>0</v>
      </c>
      <c r="K161" s="129">
        <f t="shared" si="827"/>
        <v>0</v>
      </c>
      <c r="L161" s="130">
        <f t="shared" si="828"/>
        <v>0</v>
      </c>
      <c r="M161" s="129">
        <f t="shared" si="829"/>
        <v>0</v>
      </c>
      <c r="N161" s="130">
        <f t="shared" si="830"/>
        <v>0</v>
      </c>
      <c r="O161" s="129">
        <f t="shared" si="831"/>
        <v>0</v>
      </c>
      <c r="P161" s="130">
        <f t="shared" si="832"/>
        <v>0</v>
      </c>
      <c r="Q161" s="129">
        <f t="shared" si="833"/>
        <v>0</v>
      </c>
      <c r="R161" s="130">
        <f t="shared" si="858"/>
        <v>0</v>
      </c>
      <c r="S161" s="60" t="str">
        <f>IFERROR(DATE(YEAR($F161)+18+(TEXT($F161,"mm/dd")&gt;"04/01"),3,31),"")</f>
        <v/>
      </c>
      <c r="T161" s="54" t="str">
        <f>IF(S161=DATE($C$2+1,3,31),"〇","")</f>
        <v/>
      </c>
      <c r="U161" s="61" t="str">
        <f t="shared" si="860"/>
        <v/>
      </c>
      <c r="V161" s="54" t="str">
        <f>IF(U161=DATE($C$2+1,3,31),"〇","")</f>
        <v/>
      </c>
      <c r="W161" s="56" t="str">
        <f t="shared" si="861"/>
        <v/>
      </c>
      <c r="X161" s="56" t="str">
        <f t="shared" si="834"/>
        <v/>
      </c>
      <c r="Y161" s="56" t="str">
        <f t="shared" si="835"/>
        <v/>
      </c>
      <c r="Z161" s="56" t="str">
        <f t="shared" si="836"/>
        <v/>
      </c>
      <c r="AA161" s="56" t="str">
        <f t="shared" si="837"/>
        <v/>
      </c>
      <c r="AB161" s="56" t="str">
        <f t="shared" si="838"/>
        <v/>
      </c>
      <c r="AC161" s="56" t="str">
        <f t="shared" si="839"/>
        <v/>
      </c>
      <c r="AD161" s="56" t="str">
        <f t="shared" si="840"/>
        <v/>
      </c>
      <c r="AE161" s="56" t="str">
        <f t="shared" si="841"/>
        <v/>
      </c>
      <c r="AF161" s="56" t="str">
        <f t="shared" si="842"/>
        <v/>
      </c>
      <c r="AG161" s="56" t="str">
        <f t="shared" si="843"/>
        <v/>
      </c>
      <c r="AH161" s="64" t="str">
        <f t="shared" si="844"/>
        <v/>
      </c>
      <c r="AI161" s="58" t="str">
        <f t="shared" ref="AI161" si="886">IF(W161="","",COUNTIF($U161,"&gt;"&amp;$S$3)+COUNTIF(AI157:AI160,"&gt;0"))</f>
        <v/>
      </c>
      <c r="AJ161" s="58" t="str">
        <f t="shared" ref="AJ161" si="887">IF(X161="","",COUNTIF($U161,"&gt;"&amp;$S$3)+COUNTIF(AJ157:AJ160,"&gt;0"))</f>
        <v/>
      </c>
      <c r="AK161" s="58" t="str">
        <f t="shared" ref="AK161" si="888">IF(Y161="","",COUNTIF($U161,"&gt;"&amp;$S$3)+COUNTIF(AK157:AK160,"&gt;0"))</f>
        <v/>
      </c>
      <c r="AL161" s="58" t="str">
        <f t="shared" ref="AL161" si="889">IF(Z161="","",COUNTIF($U161,"&gt;"&amp;$S$3)+COUNTIF(AL157:AL160,"&gt;0"))</f>
        <v/>
      </c>
      <c r="AM161" s="58" t="str">
        <f t="shared" ref="AM161" si="890">IF(AA161="","",COUNTIF($U161,"&gt;"&amp;$S$3)+COUNTIF(AM157:AM160,"&gt;0"))</f>
        <v/>
      </c>
      <c r="AN161" s="58" t="str">
        <f t="shared" ref="AN161" si="891">IF(AB161="","",COUNTIF($U161,"&gt;"&amp;$S$3)+COUNTIF(AN157:AN160,"&gt;0"))</f>
        <v/>
      </c>
      <c r="AO161" s="58" t="str">
        <f t="shared" ref="AO161" si="892">IF(AC161="","",COUNTIF($U161,"&gt;"&amp;$S$3)+COUNTIF(AO157:AO160,"&gt;0"))</f>
        <v/>
      </c>
      <c r="AP161" s="58" t="str">
        <f t="shared" ref="AP161" si="893">IF(AD161="","",COUNTIF($U161,"&gt;"&amp;$S$3)+COUNTIF(AP157:AP160,"&gt;0"))</f>
        <v/>
      </c>
      <c r="AQ161" s="58" t="str">
        <f t="shared" ref="AQ161" si="894">IF(AE161="","",COUNTIF($U161,"&gt;"&amp;$S$3)+COUNTIF(AQ157:AQ160,"&gt;0"))</f>
        <v/>
      </c>
      <c r="AR161" s="58" t="str">
        <f t="shared" ref="AR161" si="895">IF(AF161="","",COUNTIF($U161,"&gt;"&amp;$S$3)+COUNTIF(AR157:AR160,"&gt;0"))</f>
        <v/>
      </c>
      <c r="AS161" s="58" t="str">
        <f t="shared" ref="AS161" si="896">IF(AG161="","",COUNTIF($U161,"&gt;"&amp;$S$3)+COUNTIF(AS157:AS160,"&gt;0"))</f>
        <v/>
      </c>
      <c r="AT161" s="63" t="str">
        <f t="shared" ref="AT161" si="897">IF(AH161="","",COUNTIF($U161,"&gt;"&amp;$S$3)+COUNTIF(AT157:AT160,"&gt;0"))</f>
        <v/>
      </c>
      <c r="AU161" s="35"/>
    </row>
    <row r="162" spans="1:47" ht="18" customHeight="1" x14ac:dyDescent="0.4">
      <c r="A162" s="131"/>
      <c r="B162" s="141" t="s">
        <v>7</v>
      </c>
      <c r="C162" s="141"/>
      <c r="D162" s="141"/>
      <c r="E162" s="142"/>
      <c r="F162" s="2"/>
      <c r="G162" s="134">
        <f>SUM(G157:G161)</f>
        <v>0</v>
      </c>
      <c r="H162" s="135">
        <f t="shared" ref="H162" si="898">SUM(H157:H161)</f>
        <v>0</v>
      </c>
      <c r="I162" s="134">
        <f>SUM(I157:I161)</f>
        <v>0</v>
      </c>
      <c r="J162" s="135">
        <f t="shared" ref="J162" si="899">SUM(J157:J161)</f>
        <v>0</v>
      </c>
      <c r="K162" s="134">
        <f>SUM(K157:K161)</f>
        <v>0</v>
      </c>
      <c r="L162" s="135">
        <f t="shared" ref="L162" si="900">SUM(L157:L161)</f>
        <v>0</v>
      </c>
      <c r="M162" s="134">
        <f>SUM(M157:M161)</f>
        <v>0</v>
      </c>
      <c r="N162" s="135">
        <f t="shared" ref="N162" si="901">SUM(N157:N161)</f>
        <v>0</v>
      </c>
      <c r="O162" s="134">
        <f>SUM(O157:O161)</f>
        <v>0</v>
      </c>
      <c r="P162" s="135">
        <f t="shared" ref="P162" si="902">SUM(P157:P161)</f>
        <v>0</v>
      </c>
      <c r="Q162" s="134">
        <f>SUM(Q157:Q161)</f>
        <v>0</v>
      </c>
      <c r="R162" s="136">
        <f t="shared" ref="R162" si="903">SUM(R157:R161)</f>
        <v>0</v>
      </c>
      <c r="S162" s="65"/>
      <c r="T162" s="66"/>
      <c r="U162" s="67"/>
      <c r="V162" s="66"/>
      <c r="W162" s="68"/>
      <c r="X162" s="68"/>
      <c r="Y162" s="68"/>
      <c r="Z162" s="68"/>
      <c r="AA162" s="68"/>
      <c r="AB162" s="68"/>
      <c r="AC162" s="68"/>
      <c r="AD162" s="68"/>
      <c r="AE162" s="68"/>
      <c r="AF162" s="68"/>
      <c r="AG162" s="68"/>
      <c r="AH162" s="69"/>
      <c r="AI162" s="68"/>
      <c r="AJ162" s="68"/>
      <c r="AK162" s="68"/>
      <c r="AL162" s="68"/>
      <c r="AM162" s="68"/>
      <c r="AN162" s="68"/>
      <c r="AO162" s="68"/>
      <c r="AP162" s="68"/>
      <c r="AQ162" s="68"/>
      <c r="AR162" s="68"/>
      <c r="AS162" s="68"/>
      <c r="AT162" s="69"/>
      <c r="AU162" s="35"/>
    </row>
    <row r="163" spans="1:47" ht="18" customHeight="1" thickBot="1" x14ac:dyDescent="0.45">
      <c r="A163" s="137"/>
      <c r="B163" s="143" t="s">
        <v>8</v>
      </c>
      <c r="C163" s="143"/>
      <c r="D163" s="143"/>
      <c r="E163" s="144"/>
      <c r="F163" s="3"/>
      <c r="G163" s="140"/>
      <c r="H163" s="77">
        <f>SUM(G162,H162)</f>
        <v>0</v>
      </c>
      <c r="I163" s="140"/>
      <c r="J163" s="77">
        <f>SUM(I162,J162)</f>
        <v>0</v>
      </c>
      <c r="K163" s="140"/>
      <c r="L163" s="77">
        <f>SUM(K162,L162)</f>
        <v>0</v>
      </c>
      <c r="M163" s="140"/>
      <c r="N163" s="77">
        <f>SUM(M162,N162)</f>
        <v>0</v>
      </c>
      <c r="O163" s="140"/>
      <c r="P163" s="77">
        <f>SUM(O162,P162)</f>
        <v>0</v>
      </c>
      <c r="Q163" s="140"/>
      <c r="R163" s="78">
        <f>SUM(Q162,R162)</f>
        <v>0</v>
      </c>
      <c r="S163" s="70"/>
      <c r="T163" s="71"/>
      <c r="U163" s="72"/>
      <c r="V163" s="71"/>
      <c r="W163" s="77"/>
      <c r="X163" s="77"/>
      <c r="Y163" s="77"/>
      <c r="Z163" s="77"/>
      <c r="AA163" s="77"/>
      <c r="AB163" s="77"/>
      <c r="AC163" s="77"/>
      <c r="AD163" s="77"/>
      <c r="AE163" s="77"/>
      <c r="AF163" s="77"/>
      <c r="AG163" s="77"/>
      <c r="AH163" s="78"/>
      <c r="AI163" s="79"/>
      <c r="AJ163" s="79"/>
      <c r="AK163" s="79"/>
      <c r="AL163" s="79"/>
      <c r="AM163" s="79"/>
      <c r="AN163" s="79"/>
      <c r="AO163" s="79"/>
      <c r="AP163" s="79"/>
      <c r="AQ163" s="79"/>
      <c r="AR163" s="79"/>
      <c r="AS163" s="79"/>
      <c r="AT163" s="80"/>
      <c r="AU163" s="35"/>
    </row>
    <row r="164" spans="1:47" ht="18" customHeight="1" thickTop="1" x14ac:dyDescent="0.4">
      <c r="A164" s="7"/>
      <c r="B164" s="8"/>
      <c r="C164" s="9"/>
      <c r="D164" s="9"/>
      <c r="E164" s="10"/>
      <c r="F164" s="4" t="str">
        <f>IFERROR(DATE(C164,D164,E164),"")</f>
        <v/>
      </c>
      <c r="G164" s="129">
        <f>IFERROR(
    IF(W164&gt;18, 0,
        IF(AND(W164=18, $T164=""), 0,
            IF(AND(W164=17, $T164=""), 0,
                IF(AI164&gt;2, 30000,
                    IF(W164&lt;3, 15000, 10000)
                )
            )
        )
    ),
"")</f>
        <v>0</v>
      </c>
      <c r="H164" s="130">
        <f t="shared" ref="H164:H168" si="904">IFERROR(
    IF(X164&gt;18, 0,
        IF(AND(X164=18, $T164=""), 0,
            IF(AJ164&gt;2, 30000,
                IF(X164&lt;3, 15000, 10000)
            )
        )
    ),
"")</f>
        <v>0</v>
      </c>
      <c r="I164" s="129">
        <f t="shared" ref="I164:I168" si="905">IFERROR(
    IF(Y164&gt;18, 0,
        IF(AND(Y164=18, $T164=""), 0,
            IF(AK164&gt;2, 30000,
                IF(Y164&lt;3, 15000, 10000)
            )
        )
    ),
"")</f>
        <v>0</v>
      </c>
      <c r="J164" s="130">
        <f t="shared" ref="J164:J168" si="906">IFERROR(
    IF(Z164&gt;18, 0,
        IF(AND(Z164=18, $T164=""), 0,
            IF(AL164&gt;2, 30000,
                IF(Z164&lt;3, 15000, 10000)
            )
        )
    ),
"")</f>
        <v>0</v>
      </c>
      <c r="K164" s="129">
        <f t="shared" ref="K164:K168" si="907">IFERROR(
    IF(AA164&gt;18, 0,
        IF(AND(AA164=18, $T164=""), 0,
            IF(AM164&gt;2, 30000,
                IF(AA164&lt;3, 15000, 10000)
            )
        )
    ),
"")</f>
        <v>0</v>
      </c>
      <c r="L164" s="130">
        <f t="shared" ref="L164:L168" si="908">IFERROR(
    IF(AB164&gt;18, 0,
        IF(AND(AB164=18, $T164=""), 0,
            IF(AN164&gt;2, 30000,
                IF(AB164&lt;3, 15000, 10000)
            )
        )
    ),
"")</f>
        <v>0</v>
      </c>
      <c r="M164" s="129">
        <f t="shared" ref="M164:M168" si="909">IFERROR(
    IF(AC164&gt;18, 0,
        IF(AND(AC164=18, $T164=""), 0,
            IF(AO164&gt;2, 30000,
                IF(AC164&lt;3, 15000, 10000)
            )
        )
    ),
"")</f>
        <v>0</v>
      </c>
      <c r="N164" s="130">
        <f t="shared" ref="N164:N168" si="910">IFERROR(
    IF(AD164&gt;18, 0,
        IF(AND(AD164=18, $T164=""), 0,
            IF(AP164&gt;2, 30000,
                IF(AD164&lt;3, 15000, 10000)
            )
        )
    ),
"")</f>
        <v>0</v>
      </c>
      <c r="O164" s="129">
        <f t="shared" ref="O164:O168" si="911">IFERROR(
    IF(AE164&gt;18, 0,
        IF(AND(AE164=18, $T164=""), 0,
            IF(AQ164&gt;2, 30000,
                IF(AE164&lt;3, 15000, 10000)
            )
        )
    ),
"")</f>
        <v>0</v>
      </c>
      <c r="P164" s="130">
        <f t="shared" ref="P164:P168" si="912">IFERROR(
    IF(AF164&gt;18, 0,
        IF(AND(AF164=18, $T164=""), 0,
            IF(AR164&gt;2, 30000,
                IF(AF164&lt;3, 15000, 10000)
            )
        )
    ),
"")</f>
        <v>0</v>
      </c>
      <c r="Q164" s="129">
        <f t="shared" ref="Q164:Q168" si="913">IFERROR(
    IF(AG164&gt;18, 0,
        IF(AND(AG164=18, $T164=""), 0,
            IF(AS164&gt;2, 30000,
                IF(AG164&lt;3, 15000, 10000)
            )
        )
    ),
"")</f>
        <v>0</v>
      </c>
      <c r="R164" s="130">
        <f>IFERROR(
    IF(AH164&gt;18, 0,
        IF(AND(AH164=18, $T164=""), 0,
            IF(AT164&gt;2, 30000,
                IF(AH164&lt;3, 15000, 10000)
            )
        )
    ),
"")</f>
        <v>0</v>
      </c>
      <c r="S164" s="53" t="str">
        <f>IFERROR(DATE(YEAR($F164)+18+(TEXT($F164,"mm/dd")&gt;"04/01"),3,31),"")</f>
        <v/>
      </c>
      <c r="T164" s="54" t="str">
        <f>IF(S164=DATE($C$2+1,3,31),"〇","")</f>
        <v/>
      </c>
      <c r="U164" s="55" t="str">
        <f>IFERROR(DATE(YEAR($F164)+22+(TEXT($F164,"mm/dd")&gt;"04/01"),3,31),"")</f>
        <v/>
      </c>
      <c r="V164" s="54" t="str">
        <f>IF(U164=DATE($C$2+1,3,31),"〇","")</f>
        <v/>
      </c>
      <c r="W164" s="56" t="str">
        <f>IFERROR(DATEDIF($F164,G$3,"Y"),"")</f>
        <v/>
      </c>
      <c r="X164" s="56" t="str">
        <f t="shared" ref="X164:X168" si="914">IFERROR(DATEDIF($F164,H$3,"Y"),"")</f>
        <v/>
      </c>
      <c r="Y164" s="56" t="str">
        <f t="shared" ref="Y164:Y168" si="915">IFERROR(DATEDIF($F164,I$3,"Y"),"")</f>
        <v/>
      </c>
      <c r="Z164" s="56" t="str">
        <f t="shared" ref="Z164:Z168" si="916">IFERROR(DATEDIF($F164,J$3,"Y"),"")</f>
        <v/>
      </c>
      <c r="AA164" s="56" t="str">
        <f t="shared" ref="AA164:AA168" si="917">IFERROR(DATEDIF($F164,K$3,"Y"),"")</f>
        <v/>
      </c>
      <c r="AB164" s="56" t="str">
        <f t="shared" ref="AB164:AB168" si="918">IFERROR(DATEDIF($F164,L$3,"Y"),"")</f>
        <v/>
      </c>
      <c r="AC164" s="56" t="str">
        <f t="shared" ref="AC164:AC168" si="919">IFERROR(DATEDIF($F164,M$3,"Y"),"")</f>
        <v/>
      </c>
      <c r="AD164" s="56" t="str">
        <f t="shared" ref="AD164:AD168" si="920">IFERROR(DATEDIF($F164,N$3,"Y"),"")</f>
        <v/>
      </c>
      <c r="AE164" s="56" t="str">
        <f t="shared" ref="AE164:AE168" si="921">IFERROR(DATEDIF($F164,O$3,"Y"),"")</f>
        <v/>
      </c>
      <c r="AF164" s="56" t="str">
        <f t="shared" ref="AF164:AF168" si="922">IFERROR(DATEDIF($F164,P$3,"Y"),"")</f>
        <v/>
      </c>
      <c r="AG164" s="56" t="str">
        <f t="shared" ref="AG164:AG168" si="923">IFERROR(DATEDIF($F164,Q$3,"Y"),"")</f>
        <v/>
      </c>
      <c r="AH164" s="57" t="str">
        <f t="shared" ref="AH164:AH168" si="924">IFERROR(IF(AND(MONTH(F164)=2,DAY(F164)=29),DATEDIF($F164,R$3+1,"Y"),DATEDIF($F164,R$3,"Y")),"")</f>
        <v/>
      </c>
      <c r="AI164" s="58" t="str">
        <f t="shared" ref="AI164:AI165" si="925">IF(W164="","",COUNTIF($U164,"&gt;"&amp;$S$3)+COUNTIF(AI163,"&gt;0"))</f>
        <v/>
      </c>
      <c r="AJ164" s="58" t="str">
        <f t="shared" ref="AJ164:AJ165" si="926">IF(X164="","",COUNTIF($U164,"&gt;"&amp;$S$3)+COUNTIF(AJ163,"&gt;0"))</f>
        <v/>
      </c>
      <c r="AK164" s="58" t="str">
        <f t="shared" ref="AK164:AK165" si="927">IF(Y164="","",COUNTIF($U164,"&gt;"&amp;$S$3)+COUNTIF(AK163,"&gt;0"))</f>
        <v/>
      </c>
      <c r="AL164" s="58" t="str">
        <f t="shared" ref="AL164:AL165" si="928">IF(Z164="","",COUNTIF($U164,"&gt;"&amp;$S$3)+COUNTIF(AL163,"&gt;0"))</f>
        <v/>
      </c>
      <c r="AM164" s="58" t="str">
        <f t="shared" ref="AM164:AM165" si="929">IF(AA164="","",COUNTIF($U164,"&gt;"&amp;$S$3)+COUNTIF(AM163,"&gt;0"))</f>
        <v/>
      </c>
      <c r="AN164" s="58" t="str">
        <f t="shared" ref="AN164:AN165" si="930">IF(AB164="","",COUNTIF($U164,"&gt;"&amp;$S$3)+COUNTIF(AN163,"&gt;0"))</f>
        <v/>
      </c>
      <c r="AO164" s="58" t="str">
        <f t="shared" ref="AO164:AO165" si="931">IF(AC164="","",COUNTIF($U164,"&gt;"&amp;$S$3)+COUNTIF(AO163,"&gt;0"))</f>
        <v/>
      </c>
      <c r="AP164" s="58" t="str">
        <f t="shared" ref="AP164:AP165" si="932">IF(AD164="","",COUNTIF($U164,"&gt;"&amp;$S$3)+COUNTIF(AP163,"&gt;0"))</f>
        <v/>
      </c>
      <c r="AQ164" s="58" t="str">
        <f t="shared" ref="AQ164:AQ165" si="933">IF(AE164="","",COUNTIF($U164,"&gt;"&amp;$S$3)+COUNTIF(AQ163,"&gt;0"))</f>
        <v/>
      </c>
      <c r="AR164" s="58" t="str">
        <f t="shared" ref="AR164:AR165" si="934">IF(AF164="","",COUNTIF($U164,"&gt;"&amp;$S$3)+COUNTIF(AR163,"&gt;0"))</f>
        <v/>
      </c>
      <c r="AS164" s="58" t="str">
        <f t="shared" ref="AS164:AS165" si="935">IF(AG164="","",COUNTIF($U164,"&gt;"&amp;$S$3)+COUNTIF(AS163,"&gt;0"))</f>
        <v/>
      </c>
      <c r="AT164" s="59" t="str">
        <f t="shared" ref="AT164:AT165" si="936">IF(AH164="","",COUNTIF($U164,"&gt;"&amp;$S$3)+COUNTIF(AT163,"&gt;0"))</f>
        <v/>
      </c>
      <c r="AU164" s="35"/>
    </row>
    <row r="165" spans="1:47" ht="18" customHeight="1" x14ac:dyDescent="0.4">
      <c r="A165" s="11"/>
      <c r="B165" s="8"/>
      <c r="C165" s="9"/>
      <c r="D165" s="9"/>
      <c r="E165" s="10"/>
      <c r="F165" s="4" t="str">
        <f>IFERROR(DATE(C165,D165,E165),"")</f>
        <v/>
      </c>
      <c r="G165" s="129">
        <f t="shared" ref="G165:G168" si="937">IFERROR(
    IF(W165&gt;18, 0,
        IF(AND(W165=18, $T165=""), 0,
            IF(AND(W165=17, $T165=""), 0,
                IF(AI165&gt;2, 30000,
                    IF(W165&lt;3, 15000, 10000)
                )
            )
        )
    ),
"")</f>
        <v>0</v>
      </c>
      <c r="H165" s="130">
        <f t="shared" si="904"/>
        <v>0</v>
      </c>
      <c r="I165" s="129">
        <f t="shared" si="905"/>
        <v>0</v>
      </c>
      <c r="J165" s="130">
        <f t="shared" si="906"/>
        <v>0</v>
      </c>
      <c r="K165" s="129">
        <f t="shared" si="907"/>
        <v>0</v>
      </c>
      <c r="L165" s="130">
        <f t="shared" si="908"/>
        <v>0</v>
      </c>
      <c r="M165" s="129">
        <f t="shared" si="909"/>
        <v>0</v>
      </c>
      <c r="N165" s="130">
        <f t="shared" si="910"/>
        <v>0</v>
      </c>
      <c r="O165" s="129">
        <f t="shared" si="911"/>
        <v>0</v>
      </c>
      <c r="P165" s="130">
        <f t="shared" si="912"/>
        <v>0</v>
      </c>
      <c r="Q165" s="129">
        <f t="shared" si="913"/>
        <v>0</v>
      </c>
      <c r="R165" s="130">
        <f t="shared" ref="R165:R168" si="938">IFERROR(
    IF(AH165&gt;18, 0,
        IF(AND(AH165=18, $T165=""), 0,
            IF(AT165&gt;2, 30000,
                IF(AH165&lt;3, 15000, 10000)
            )
        )
    ),
"")</f>
        <v>0</v>
      </c>
      <c r="S165" s="60" t="str">
        <f>IFERROR(DATE(YEAR($F165)+18+(TEXT($F165,"mm/dd")&gt;"04/01"),3,31),"")</f>
        <v/>
      </c>
      <c r="T165" s="54" t="str">
        <f>IF(S165=DATE($C$2+1,3,31),"〇","")</f>
        <v/>
      </c>
      <c r="U165" s="61" t="str">
        <f>IFERROR(DATE(YEAR($F165)+22+(TEXT($F165,"mm/dd")&gt;"04/01"),3,31),"")</f>
        <v/>
      </c>
      <c r="V165" s="54" t="str">
        <f>IF(U165=DATE($C$2+1,3,31),"〇","")</f>
        <v/>
      </c>
      <c r="W165" s="56" t="str">
        <f>IFERROR(DATEDIF($F165,G$3,"Y"),"")</f>
        <v/>
      </c>
      <c r="X165" s="56" t="str">
        <f t="shared" si="914"/>
        <v/>
      </c>
      <c r="Y165" s="56" t="str">
        <f t="shared" si="915"/>
        <v/>
      </c>
      <c r="Z165" s="56" t="str">
        <f t="shared" si="916"/>
        <v/>
      </c>
      <c r="AA165" s="56" t="str">
        <f t="shared" si="917"/>
        <v/>
      </c>
      <c r="AB165" s="56" t="str">
        <f t="shared" si="918"/>
        <v/>
      </c>
      <c r="AC165" s="56" t="str">
        <f t="shared" si="919"/>
        <v/>
      </c>
      <c r="AD165" s="56" t="str">
        <f t="shared" si="920"/>
        <v/>
      </c>
      <c r="AE165" s="56" t="str">
        <f t="shared" si="921"/>
        <v/>
      </c>
      <c r="AF165" s="56" t="str">
        <f t="shared" si="922"/>
        <v/>
      </c>
      <c r="AG165" s="56" t="str">
        <f t="shared" si="923"/>
        <v/>
      </c>
      <c r="AH165" s="62" t="str">
        <f t="shared" si="924"/>
        <v/>
      </c>
      <c r="AI165" s="58" t="str">
        <f t="shared" si="925"/>
        <v/>
      </c>
      <c r="AJ165" s="58" t="str">
        <f t="shared" si="926"/>
        <v/>
      </c>
      <c r="AK165" s="58" t="str">
        <f t="shared" si="927"/>
        <v/>
      </c>
      <c r="AL165" s="58" t="str">
        <f t="shared" si="928"/>
        <v/>
      </c>
      <c r="AM165" s="58" t="str">
        <f t="shared" si="929"/>
        <v/>
      </c>
      <c r="AN165" s="58" t="str">
        <f t="shared" si="930"/>
        <v/>
      </c>
      <c r="AO165" s="58" t="str">
        <f t="shared" si="931"/>
        <v/>
      </c>
      <c r="AP165" s="58" t="str">
        <f t="shared" si="932"/>
        <v/>
      </c>
      <c r="AQ165" s="58" t="str">
        <f t="shared" si="933"/>
        <v/>
      </c>
      <c r="AR165" s="58" t="str">
        <f t="shared" si="934"/>
        <v/>
      </c>
      <c r="AS165" s="58" t="str">
        <f t="shared" si="935"/>
        <v/>
      </c>
      <c r="AT165" s="63" t="str">
        <f t="shared" si="936"/>
        <v/>
      </c>
      <c r="AU165" s="35"/>
    </row>
    <row r="166" spans="1:47" ht="18" customHeight="1" x14ac:dyDescent="0.4">
      <c r="A166" s="12"/>
      <c r="B166" s="8"/>
      <c r="C166" s="9"/>
      <c r="D166" s="9"/>
      <c r="E166" s="10"/>
      <c r="F166" s="4" t="str">
        <f>IFERROR(DATE(C166,D166,E166),"")</f>
        <v/>
      </c>
      <c r="G166" s="129">
        <f t="shared" si="937"/>
        <v>0</v>
      </c>
      <c r="H166" s="130">
        <f t="shared" si="904"/>
        <v>0</v>
      </c>
      <c r="I166" s="129">
        <f t="shared" si="905"/>
        <v>0</v>
      </c>
      <c r="J166" s="130">
        <f t="shared" si="906"/>
        <v>0</v>
      </c>
      <c r="K166" s="129">
        <f t="shared" si="907"/>
        <v>0</v>
      </c>
      <c r="L166" s="130">
        <f t="shared" si="908"/>
        <v>0</v>
      </c>
      <c r="M166" s="129">
        <f t="shared" si="909"/>
        <v>0</v>
      </c>
      <c r="N166" s="130">
        <f t="shared" si="910"/>
        <v>0</v>
      </c>
      <c r="O166" s="129">
        <f t="shared" si="911"/>
        <v>0</v>
      </c>
      <c r="P166" s="130">
        <f t="shared" si="912"/>
        <v>0</v>
      </c>
      <c r="Q166" s="129">
        <f t="shared" si="913"/>
        <v>0</v>
      </c>
      <c r="R166" s="130">
        <f t="shared" si="938"/>
        <v>0</v>
      </c>
      <c r="S166" s="60" t="str">
        <f t="shared" ref="S166" si="939">IFERROR(DATE(YEAR($F166)+18+(TEXT($F166,"mm/dd")&gt;"04/01"),3,31),"")</f>
        <v/>
      </c>
      <c r="T166" s="54" t="str">
        <f>IF(S166=DATE($C$2+1,3,31),"〇","")</f>
        <v/>
      </c>
      <c r="U166" s="61" t="str">
        <f t="shared" ref="U166:U168" si="940">IFERROR(DATE(YEAR($F166)+22+(TEXT($F166,"mm/dd")&gt;"04/01"),3,31),"")</f>
        <v/>
      </c>
      <c r="V166" s="54" t="str">
        <f>IF(U166=DATE($C$2+1,3,31),"〇","")</f>
        <v/>
      </c>
      <c r="W166" s="56" t="str">
        <f t="shared" ref="W166:W168" si="941">IFERROR(DATEDIF($F166,G$3,"Y"),"")</f>
        <v/>
      </c>
      <c r="X166" s="56" t="str">
        <f t="shared" si="914"/>
        <v/>
      </c>
      <c r="Y166" s="56" t="str">
        <f t="shared" si="915"/>
        <v/>
      </c>
      <c r="Z166" s="56" t="str">
        <f t="shared" si="916"/>
        <v/>
      </c>
      <c r="AA166" s="56" t="str">
        <f t="shared" si="917"/>
        <v/>
      </c>
      <c r="AB166" s="56" t="str">
        <f t="shared" si="918"/>
        <v/>
      </c>
      <c r="AC166" s="56" t="str">
        <f t="shared" si="919"/>
        <v/>
      </c>
      <c r="AD166" s="56" t="str">
        <f t="shared" si="920"/>
        <v/>
      </c>
      <c r="AE166" s="56" t="str">
        <f t="shared" si="921"/>
        <v/>
      </c>
      <c r="AF166" s="56" t="str">
        <f t="shared" si="922"/>
        <v/>
      </c>
      <c r="AG166" s="56" t="str">
        <f t="shared" si="923"/>
        <v/>
      </c>
      <c r="AH166" s="62" t="str">
        <f t="shared" si="924"/>
        <v/>
      </c>
      <c r="AI166" s="58" t="str">
        <f t="shared" ref="AI166" si="942">IF(W166="","",COUNTIF($U166,"&gt;"&amp;$S$3)+COUNTIF(AI164:AI165,"&gt;0"))</f>
        <v/>
      </c>
      <c r="AJ166" s="58" t="str">
        <f t="shared" ref="AJ166" si="943">IF(X166="","",COUNTIF($U166,"&gt;"&amp;$S$3)+COUNTIF(AJ164:AJ165,"&gt;0"))</f>
        <v/>
      </c>
      <c r="AK166" s="58" t="str">
        <f t="shared" ref="AK166" si="944">IF(Y166="","",COUNTIF($U166,"&gt;"&amp;$S$3)+COUNTIF(AK164:AK165,"&gt;0"))</f>
        <v/>
      </c>
      <c r="AL166" s="58" t="str">
        <f t="shared" ref="AL166" si="945">IF(Z166="","",COUNTIF($U166,"&gt;"&amp;$S$3)+COUNTIF(AL164:AL165,"&gt;0"))</f>
        <v/>
      </c>
      <c r="AM166" s="58" t="str">
        <f t="shared" ref="AM166" si="946">IF(AA166="","",COUNTIF($U166,"&gt;"&amp;$S$3)+COUNTIF(AM164:AM165,"&gt;0"))</f>
        <v/>
      </c>
      <c r="AN166" s="58" t="str">
        <f t="shared" ref="AN166" si="947">IF(AB166="","",COUNTIF($U166,"&gt;"&amp;$S$3)+COUNTIF(AN164:AN165,"&gt;0"))</f>
        <v/>
      </c>
      <c r="AO166" s="58" t="str">
        <f t="shared" ref="AO166" si="948">IF(AC166="","",COUNTIF($U166,"&gt;"&amp;$S$3)+COUNTIF(AO164:AO165,"&gt;0"))</f>
        <v/>
      </c>
      <c r="AP166" s="58" t="str">
        <f t="shared" ref="AP166" si="949">IF(AD166="","",COUNTIF($U166,"&gt;"&amp;$S$3)+COUNTIF(AP164:AP165,"&gt;0"))</f>
        <v/>
      </c>
      <c r="AQ166" s="58" t="str">
        <f t="shared" ref="AQ166" si="950">IF(AE166="","",COUNTIF($U166,"&gt;"&amp;$S$3)+COUNTIF(AQ164:AQ165,"&gt;0"))</f>
        <v/>
      </c>
      <c r="AR166" s="58" t="str">
        <f t="shared" ref="AR166" si="951">IF(AF166="","",COUNTIF($U166,"&gt;"&amp;$S$3)+COUNTIF(AR164:AR165,"&gt;0"))</f>
        <v/>
      </c>
      <c r="AS166" s="58" t="str">
        <f t="shared" ref="AS166" si="952">IF(AG166="","",COUNTIF($U166,"&gt;"&amp;$S$3)+COUNTIF(AS164:AS165,"&gt;0"))</f>
        <v/>
      </c>
      <c r="AT166" s="63" t="str">
        <f t="shared" ref="AT166" si="953">IF(AH166="","",COUNTIF($U166,"&gt;"&amp;$S$3)+COUNTIF(AT164:AT165,"&gt;0"))</f>
        <v/>
      </c>
      <c r="AU166" s="35"/>
    </row>
    <row r="167" spans="1:47" ht="18" customHeight="1" x14ac:dyDescent="0.4">
      <c r="A167" s="12"/>
      <c r="B167" s="8"/>
      <c r="C167" s="9"/>
      <c r="D167" s="9"/>
      <c r="E167" s="10"/>
      <c r="F167" s="4" t="str">
        <f>IFERROR(DATE(C167,D167,E167),"")</f>
        <v/>
      </c>
      <c r="G167" s="129">
        <f t="shared" si="937"/>
        <v>0</v>
      </c>
      <c r="H167" s="130">
        <f t="shared" si="904"/>
        <v>0</v>
      </c>
      <c r="I167" s="129">
        <f t="shared" si="905"/>
        <v>0</v>
      </c>
      <c r="J167" s="130">
        <f t="shared" si="906"/>
        <v>0</v>
      </c>
      <c r="K167" s="129">
        <f t="shared" si="907"/>
        <v>0</v>
      </c>
      <c r="L167" s="130">
        <f t="shared" si="908"/>
        <v>0</v>
      </c>
      <c r="M167" s="129">
        <f t="shared" si="909"/>
        <v>0</v>
      </c>
      <c r="N167" s="130">
        <f t="shared" si="910"/>
        <v>0</v>
      </c>
      <c r="O167" s="129">
        <f t="shared" si="911"/>
        <v>0</v>
      </c>
      <c r="P167" s="130">
        <f t="shared" si="912"/>
        <v>0</v>
      </c>
      <c r="Q167" s="129">
        <f t="shared" si="913"/>
        <v>0</v>
      </c>
      <c r="R167" s="130">
        <f t="shared" si="938"/>
        <v>0</v>
      </c>
      <c r="S167" s="60" t="str">
        <f>IFERROR(DATE(YEAR($F167)+18+(TEXT($F167,"mm/dd")&gt;"04/01"),3,31),"")</f>
        <v/>
      </c>
      <c r="T167" s="54" t="str">
        <f>IF(S167=DATE($C$2+1,3,31),"〇","")</f>
        <v/>
      </c>
      <c r="U167" s="61" t="str">
        <f t="shared" si="940"/>
        <v/>
      </c>
      <c r="V167" s="54" t="str">
        <f>IF(U167=DATE($C$2+1,3,31),"〇","")</f>
        <v/>
      </c>
      <c r="W167" s="56" t="str">
        <f t="shared" si="941"/>
        <v/>
      </c>
      <c r="X167" s="56" t="str">
        <f t="shared" si="914"/>
        <v/>
      </c>
      <c r="Y167" s="56" t="str">
        <f t="shared" si="915"/>
        <v/>
      </c>
      <c r="Z167" s="56" t="str">
        <f t="shared" si="916"/>
        <v/>
      </c>
      <c r="AA167" s="56" t="str">
        <f t="shared" si="917"/>
        <v/>
      </c>
      <c r="AB167" s="56" t="str">
        <f t="shared" si="918"/>
        <v/>
      </c>
      <c r="AC167" s="56" t="str">
        <f t="shared" si="919"/>
        <v/>
      </c>
      <c r="AD167" s="56" t="str">
        <f t="shared" si="920"/>
        <v/>
      </c>
      <c r="AE167" s="56" t="str">
        <f t="shared" si="921"/>
        <v/>
      </c>
      <c r="AF167" s="56" t="str">
        <f t="shared" si="922"/>
        <v/>
      </c>
      <c r="AG167" s="56" t="str">
        <f t="shared" si="923"/>
        <v/>
      </c>
      <c r="AH167" s="62" t="str">
        <f t="shared" si="924"/>
        <v/>
      </c>
      <c r="AI167" s="58" t="str">
        <f t="shared" ref="AI167" si="954">IF(W167="","",COUNTIF($U167,"&gt;"&amp;$S$3)+COUNTIF(AI164:AI166,"&gt;0"))</f>
        <v/>
      </c>
      <c r="AJ167" s="58" t="str">
        <f t="shared" ref="AJ167" si="955">IF(X167="","",COUNTIF($U167,"&gt;"&amp;$S$3)+COUNTIF(AJ164:AJ166,"&gt;0"))</f>
        <v/>
      </c>
      <c r="AK167" s="58" t="str">
        <f t="shared" ref="AK167" si="956">IF(Y167="","",COUNTIF($U167,"&gt;"&amp;$S$3)+COUNTIF(AK164:AK166,"&gt;0"))</f>
        <v/>
      </c>
      <c r="AL167" s="58" t="str">
        <f t="shared" ref="AL167" si="957">IF(Z167="","",COUNTIF($U167,"&gt;"&amp;$S$3)+COUNTIF(AL164:AL166,"&gt;0"))</f>
        <v/>
      </c>
      <c r="AM167" s="58" t="str">
        <f t="shared" ref="AM167" si="958">IF(AA167="","",COUNTIF($U167,"&gt;"&amp;$S$3)+COUNTIF(AM164:AM166,"&gt;0"))</f>
        <v/>
      </c>
      <c r="AN167" s="58" t="str">
        <f t="shared" ref="AN167" si="959">IF(AB167="","",COUNTIF($U167,"&gt;"&amp;$S$3)+COUNTIF(AN164:AN166,"&gt;0"))</f>
        <v/>
      </c>
      <c r="AO167" s="58" t="str">
        <f t="shared" ref="AO167" si="960">IF(AC167="","",COUNTIF($U167,"&gt;"&amp;$S$3)+COUNTIF(AO164:AO166,"&gt;0"))</f>
        <v/>
      </c>
      <c r="AP167" s="58" t="str">
        <f t="shared" ref="AP167" si="961">IF(AD167="","",COUNTIF($U167,"&gt;"&amp;$S$3)+COUNTIF(AP164:AP166,"&gt;0"))</f>
        <v/>
      </c>
      <c r="AQ167" s="58" t="str">
        <f t="shared" ref="AQ167" si="962">IF(AE167="","",COUNTIF($U167,"&gt;"&amp;$S$3)+COUNTIF(AQ164:AQ166,"&gt;0"))</f>
        <v/>
      </c>
      <c r="AR167" s="58" t="str">
        <f t="shared" ref="AR167" si="963">IF(AF167="","",COUNTIF($U167,"&gt;"&amp;$S$3)+COUNTIF(AR164:AR166,"&gt;0"))</f>
        <v/>
      </c>
      <c r="AS167" s="58" t="str">
        <f t="shared" ref="AS167" si="964">IF(AG167="","",COUNTIF($U167,"&gt;"&amp;$S$3)+COUNTIF(AS164:AS166,"&gt;0"))</f>
        <v/>
      </c>
      <c r="AT167" s="63" t="str">
        <f t="shared" ref="AT167" si="965">IF(AH167="","",COUNTIF($U167,"&gt;"&amp;$S$3)+COUNTIF(AT164:AT166,"&gt;0"))</f>
        <v/>
      </c>
      <c r="AU167" s="35"/>
    </row>
    <row r="168" spans="1:47" ht="18" customHeight="1" x14ac:dyDescent="0.4">
      <c r="A168" s="13"/>
      <c r="B168" s="14"/>
      <c r="C168" s="15"/>
      <c r="D168" s="15"/>
      <c r="E168" s="16"/>
      <c r="F168" s="4" t="str">
        <f>IFERROR(DATE(C168,D168,E168),"")</f>
        <v/>
      </c>
      <c r="G168" s="129">
        <f t="shared" si="937"/>
        <v>0</v>
      </c>
      <c r="H168" s="130">
        <f t="shared" si="904"/>
        <v>0</v>
      </c>
      <c r="I168" s="129">
        <f t="shared" si="905"/>
        <v>0</v>
      </c>
      <c r="J168" s="130">
        <f t="shared" si="906"/>
        <v>0</v>
      </c>
      <c r="K168" s="129">
        <f t="shared" si="907"/>
        <v>0</v>
      </c>
      <c r="L168" s="130">
        <f t="shared" si="908"/>
        <v>0</v>
      </c>
      <c r="M168" s="129">
        <f t="shared" si="909"/>
        <v>0</v>
      </c>
      <c r="N168" s="130">
        <f t="shared" si="910"/>
        <v>0</v>
      </c>
      <c r="O168" s="129">
        <f t="shared" si="911"/>
        <v>0</v>
      </c>
      <c r="P168" s="130">
        <f t="shared" si="912"/>
        <v>0</v>
      </c>
      <c r="Q168" s="129">
        <f t="shared" si="913"/>
        <v>0</v>
      </c>
      <c r="R168" s="130">
        <f t="shared" si="938"/>
        <v>0</v>
      </c>
      <c r="S168" s="60" t="str">
        <f>IFERROR(DATE(YEAR($F168)+18+(TEXT($F168,"mm/dd")&gt;"04/01"),3,31),"")</f>
        <v/>
      </c>
      <c r="T168" s="54" t="str">
        <f>IF(S168=DATE($C$2+1,3,31),"〇","")</f>
        <v/>
      </c>
      <c r="U168" s="61" t="str">
        <f t="shared" si="940"/>
        <v/>
      </c>
      <c r="V168" s="54" t="str">
        <f>IF(U168=DATE($C$2+1,3,31),"〇","")</f>
        <v/>
      </c>
      <c r="W168" s="56" t="str">
        <f t="shared" si="941"/>
        <v/>
      </c>
      <c r="X168" s="56" t="str">
        <f t="shared" si="914"/>
        <v/>
      </c>
      <c r="Y168" s="56" t="str">
        <f t="shared" si="915"/>
        <v/>
      </c>
      <c r="Z168" s="56" t="str">
        <f t="shared" si="916"/>
        <v/>
      </c>
      <c r="AA168" s="56" t="str">
        <f t="shared" si="917"/>
        <v/>
      </c>
      <c r="AB168" s="56" t="str">
        <f t="shared" si="918"/>
        <v/>
      </c>
      <c r="AC168" s="56" t="str">
        <f t="shared" si="919"/>
        <v/>
      </c>
      <c r="AD168" s="56" t="str">
        <f t="shared" si="920"/>
        <v/>
      </c>
      <c r="AE168" s="56" t="str">
        <f t="shared" si="921"/>
        <v/>
      </c>
      <c r="AF168" s="56" t="str">
        <f t="shared" si="922"/>
        <v/>
      </c>
      <c r="AG168" s="56" t="str">
        <f t="shared" si="923"/>
        <v/>
      </c>
      <c r="AH168" s="64" t="str">
        <f t="shared" si="924"/>
        <v/>
      </c>
      <c r="AI168" s="58" t="str">
        <f t="shared" ref="AI168" si="966">IF(W168="","",COUNTIF($U168,"&gt;"&amp;$S$3)+COUNTIF(AI164:AI167,"&gt;0"))</f>
        <v/>
      </c>
      <c r="AJ168" s="58" t="str">
        <f t="shared" ref="AJ168" si="967">IF(X168="","",COUNTIF($U168,"&gt;"&amp;$S$3)+COUNTIF(AJ164:AJ167,"&gt;0"))</f>
        <v/>
      </c>
      <c r="AK168" s="58" t="str">
        <f t="shared" ref="AK168" si="968">IF(Y168="","",COUNTIF($U168,"&gt;"&amp;$S$3)+COUNTIF(AK164:AK167,"&gt;0"))</f>
        <v/>
      </c>
      <c r="AL168" s="58" t="str">
        <f t="shared" ref="AL168" si="969">IF(Z168="","",COUNTIF($U168,"&gt;"&amp;$S$3)+COUNTIF(AL164:AL167,"&gt;0"))</f>
        <v/>
      </c>
      <c r="AM168" s="58" t="str">
        <f t="shared" ref="AM168" si="970">IF(AA168="","",COUNTIF($U168,"&gt;"&amp;$S$3)+COUNTIF(AM164:AM167,"&gt;0"))</f>
        <v/>
      </c>
      <c r="AN168" s="58" t="str">
        <f t="shared" ref="AN168" si="971">IF(AB168="","",COUNTIF($U168,"&gt;"&amp;$S$3)+COUNTIF(AN164:AN167,"&gt;0"))</f>
        <v/>
      </c>
      <c r="AO168" s="58" t="str">
        <f t="shared" ref="AO168" si="972">IF(AC168="","",COUNTIF($U168,"&gt;"&amp;$S$3)+COUNTIF(AO164:AO167,"&gt;0"))</f>
        <v/>
      </c>
      <c r="AP168" s="58" t="str">
        <f t="shared" ref="AP168" si="973">IF(AD168="","",COUNTIF($U168,"&gt;"&amp;$S$3)+COUNTIF(AP164:AP167,"&gt;0"))</f>
        <v/>
      </c>
      <c r="AQ168" s="58" t="str">
        <f t="shared" ref="AQ168" si="974">IF(AE168="","",COUNTIF($U168,"&gt;"&amp;$S$3)+COUNTIF(AQ164:AQ167,"&gt;0"))</f>
        <v/>
      </c>
      <c r="AR168" s="58" t="str">
        <f t="shared" ref="AR168" si="975">IF(AF168="","",COUNTIF($U168,"&gt;"&amp;$S$3)+COUNTIF(AR164:AR167,"&gt;0"))</f>
        <v/>
      </c>
      <c r="AS168" s="58" t="str">
        <f t="shared" ref="AS168" si="976">IF(AG168="","",COUNTIF($U168,"&gt;"&amp;$S$3)+COUNTIF(AS164:AS167,"&gt;0"))</f>
        <v/>
      </c>
      <c r="AT168" s="63" t="str">
        <f t="shared" ref="AT168" si="977">IF(AH168="","",COUNTIF($U168,"&gt;"&amp;$S$3)+COUNTIF(AT164:AT167,"&gt;0"))</f>
        <v/>
      </c>
      <c r="AU168" s="35"/>
    </row>
    <row r="169" spans="1:47" ht="18" customHeight="1" x14ac:dyDescent="0.4">
      <c r="A169" s="131"/>
      <c r="B169" s="141" t="s">
        <v>7</v>
      </c>
      <c r="C169" s="141"/>
      <c r="D169" s="141"/>
      <c r="E169" s="142"/>
      <c r="F169" s="2"/>
      <c r="G169" s="134">
        <f>SUM(G164:G168)</f>
        <v>0</v>
      </c>
      <c r="H169" s="135">
        <f t="shared" ref="H169" si="978">SUM(H164:H168)</f>
        <v>0</v>
      </c>
      <c r="I169" s="134">
        <f>SUM(I164:I168)</f>
        <v>0</v>
      </c>
      <c r="J169" s="135">
        <f t="shared" ref="J169" si="979">SUM(J164:J168)</f>
        <v>0</v>
      </c>
      <c r="K169" s="134">
        <f>SUM(K164:K168)</f>
        <v>0</v>
      </c>
      <c r="L169" s="135">
        <f t="shared" ref="L169" si="980">SUM(L164:L168)</f>
        <v>0</v>
      </c>
      <c r="M169" s="134">
        <f>SUM(M164:M168)</f>
        <v>0</v>
      </c>
      <c r="N169" s="135">
        <f t="shared" ref="N169" si="981">SUM(N164:N168)</f>
        <v>0</v>
      </c>
      <c r="O169" s="134">
        <f>SUM(O164:O168)</f>
        <v>0</v>
      </c>
      <c r="P169" s="135">
        <f t="shared" ref="P169" si="982">SUM(P164:P168)</f>
        <v>0</v>
      </c>
      <c r="Q169" s="134">
        <f>SUM(Q164:Q168)</f>
        <v>0</v>
      </c>
      <c r="R169" s="136">
        <f t="shared" ref="R169" si="983">SUM(R164:R168)</f>
        <v>0</v>
      </c>
      <c r="S169" s="65"/>
      <c r="T169" s="66"/>
      <c r="U169" s="67"/>
      <c r="V169" s="66"/>
      <c r="W169" s="68"/>
      <c r="X169" s="68"/>
      <c r="Y169" s="68"/>
      <c r="Z169" s="68"/>
      <c r="AA169" s="68"/>
      <c r="AB169" s="68"/>
      <c r="AC169" s="68"/>
      <c r="AD169" s="68"/>
      <c r="AE169" s="68"/>
      <c r="AF169" s="68"/>
      <c r="AG169" s="68"/>
      <c r="AH169" s="69"/>
      <c r="AI169" s="68"/>
      <c r="AJ169" s="68"/>
      <c r="AK169" s="68"/>
      <c r="AL169" s="68"/>
      <c r="AM169" s="68"/>
      <c r="AN169" s="68"/>
      <c r="AO169" s="68"/>
      <c r="AP169" s="68"/>
      <c r="AQ169" s="68"/>
      <c r="AR169" s="68"/>
      <c r="AS169" s="68"/>
      <c r="AT169" s="69"/>
      <c r="AU169" s="35"/>
    </row>
    <row r="170" spans="1:47" ht="18" customHeight="1" thickBot="1" x14ac:dyDescent="0.45">
      <c r="A170" s="137"/>
      <c r="B170" s="143" t="s">
        <v>8</v>
      </c>
      <c r="C170" s="143"/>
      <c r="D170" s="143"/>
      <c r="E170" s="144"/>
      <c r="F170" s="3"/>
      <c r="G170" s="140"/>
      <c r="H170" s="77">
        <f>SUM(G169,H169)</f>
        <v>0</v>
      </c>
      <c r="I170" s="140"/>
      <c r="J170" s="77">
        <f>SUM(I169,J169)</f>
        <v>0</v>
      </c>
      <c r="K170" s="140"/>
      <c r="L170" s="77">
        <f>SUM(K169,L169)</f>
        <v>0</v>
      </c>
      <c r="M170" s="140"/>
      <c r="N170" s="77">
        <f>SUM(M169,N169)</f>
        <v>0</v>
      </c>
      <c r="O170" s="140"/>
      <c r="P170" s="77">
        <f>SUM(O169,P169)</f>
        <v>0</v>
      </c>
      <c r="Q170" s="140"/>
      <c r="R170" s="78">
        <f>SUM(Q169,R169)</f>
        <v>0</v>
      </c>
      <c r="S170" s="70"/>
      <c r="T170" s="71"/>
      <c r="U170" s="72"/>
      <c r="V170" s="71"/>
      <c r="W170" s="77"/>
      <c r="X170" s="77"/>
      <c r="Y170" s="77"/>
      <c r="Z170" s="77"/>
      <c r="AA170" s="77"/>
      <c r="AB170" s="77"/>
      <c r="AC170" s="77"/>
      <c r="AD170" s="77"/>
      <c r="AE170" s="77"/>
      <c r="AF170" s="77"/>
      <c r="AG170" s="77"/>
      <c r="AH170" s="78"/>
      <c r="AI170" s="79"/>
      <c r="AJ170" s="79"/>
      <c r="AK170" s="79"/>
      <c r="AL170" s="79"/>
      <c r="AM170" s="79"/>
      <c r="AN170" s="79"/>
      <c r="AO170" s="79"/>
      <c r="AP170" s="79"/>
      <c r="AQ170" s="79"/>
      <c r="AR170" s="79"/>
      <c r="AS170" s="79"/>
      <c r="AT170" s="80"/>
      <c r="AU170" s="35"/>
    </row>
    <row r="171" spans="1:47" ht="18" customHeight="1" thickTop="1" x14ac:dyDescent="0.4">
      <c r="A171" s="7"/>
      <c r="B171" s="8"/>
      <c r="C171" s="9"/>
      <c r="D171" s="9"/>
      <c r="E171" s="10"/>
      <c r="F171" s="4" t="str">
        <f>IFERROR(DATE(C171,D171,E171),"")</f>
        <v/>
      </c>
      <c r="G171" s="129">
        <f>IFERROR(
    IF(W171&gt;18, 0,
        IF(AND(W171=18, $T171=""), 0,
            IF(AND(W171=17, $T171=""), 0,
                IF(AI171&gt;2, 30000,
                    IF(W171&lt;3, 15000, 10000)
                )
            )
        )
    ),
"")</f>
        <v>0</v>
      </c>
      <c r="H171" s="130">
        <f t="shared" ref="H171:H175" si="984">IFERROR(
    IF(X171&gt;18, 0,
        IF(AND(X171=18, $T171=""), 0,
            IF(AJ171&gt;2, 30000,
                IF(X171&lt;3, 15000, 10000)
            )
        )
    ),
"")</f>
        <v>0</v>
      </c>
      <c r="I171" s="129">
        <f t="shared" ref="I171:I175" si="985">IFERROR(
    IF(Y171&gt;18, 0,
        IF(AND(Y171=18, $T171=""), 0,
            IF(AK171&gt;2, 30000,
                IF(Y171&lt;3, 15000, 10000)
            )
        )
    ),
"")</f>
        <v>0</v>
      </c>
      <c r="J171" s="130">
        <f t="shared" ref="J171:J175" si="986">IFERROR(
    IF(Z171&gt;18, 0,
        IF(AND(Z171=18, $T171=""), 0,
            IF(AL171&gt;2, 30000,
                IF(Z171&lt;3, 15000, 10000)
            )
        )
    ),
"")</f>
        <v>0</v>
      </c>
      <c r="K171" s="129">
        <f t="shared" ref="K171:K175" si="987">IFERROR(
    IF(AA171&gt;18, 0,
        IF(AND(AA171=18, $T171=""), 0,
            IF(AM171&gt;2, 30000,
                IF(AA171&lt;3, 15000, 10000)
            )
        )
    ),
"")</f>
        <v>0</v>
      </c>
      <c r="L171" s="130">
        <f t="shared" ref="L171:L175" si="988">IFERROR(
    IF(AB171&gt;18, 0,
        IF(AND(AB171=18, $T171=""), 0,
            IF(AN171&gt;2, 30000,
                IF(AB171&lt;3, 15000, 10000)
            )
        )
    ),
"")</f>
        <v>0</v>
      </c>
      <c r="M171" s="129">
        <f t="shared" ref="M171:M175" si="989">IFERROR(
    IF(AC171&gt;18, 0,
        IF(AND(AC171=18, $T171=""), 0,
            IF(AO171&gt;2, 30000,
                IF(AC171&lt;3, 15000, 10000)
            )
        )
    ),
"")</f>
        <v>0</v>
      </c>
      <c r="N171" s="130">
        <f t="shared" ref="N171:N175" si="990">IFERROR(
    IF(AD171&gt;18, 0,
        IF(AND(AD171=18, $T171=""), 0,
            IF(AP171&gt;2, 30000,
                IF(AD171&lt;3, 15000, 10000)
            )
        )
    ),
"")</f>
        <v>0</v>
      </c>
      <c r="O171" s="129">
        <f t="shared" ref="O171:O175" si="991">IFERROR(
    IF(AE171&gt;18, 0,
        IF(AND(AE171=18, $T171=""), 0,
            IF(AQ171&gt;2, 30000,
                IF(AE171&lt;3, 15000, 10000)
            )
        )
    ),
"")</f>
        <v>0</v>
      </c>
      <c r="P171" s="130">
        <f t="shared" ref="P171:P175" si="992">IFERROR(
    IF(AF171&gt;18, 0,
        IF(AND(AF171=18, $T171=""), 0,
            IF(AR171&gt;2, 30000,
                IF(AF171&lt;3, 15000, 10000)
            )
        )
    ),
"")</f>
        <v>0</v>
      </c>
      <c r="Q171" s="129">
        <f t="shared" ref="Q171:Q175" si="993">IFERROR(
    IF(AG171&gt;18, 0,
        IF(AND(AG171=18, $T171=""), 0,
            IF(AS171&gt;2, 30000,
                IF(AG171&lt;3, 15000, 10000)
            )
        )
    ),
"")</f>
        <v>0</v>
      </c>
      <c r="R171" s="130">
        <f>IFERROR(
    IF(AH171&gt;18, 0,
        IF(AND(AH171=18, $T171=""), 0,
            IF(AT171&gt;2, 30000,
                IF(AH171&lt;3, 15000, 10000)
            )
        )
    ),
"")</f>
        <v>0</v>
      </c>
      <c r="S171" s="53" t="str">
        <f>IFERROR(DATE(YEAR($F171)+18+(TEXT($F171,"mm/dd")&gt;"04/01"),3,31),"")</f>
        <v/>
      </c>
      <c r="T171" s="54" t="str">
        <f>IF(S171=DATE($C$2+1,3,31),"〇","")</f>
        <v/>
      </c>
      <c r="U171" s="55" t="str">
        <f>IFERROR(DATE(YEAR($F171)+22+(TEXT($F171,"mm/dd")&gt;"04/01"),3,31),"")</f>
        <v/>
      </c>
      <c r="V171" s="54" t="str">
        <f>IF(U171=DATE($C$2+1,3,31),"〇","")</f>
        <v/>
      </c>
      <c r="W171" s="56" t="str">
        <f>IFERROR(DATEDIF($F171,G$3,"Y"),"")</f>
        <v/>
      </c>
      <c r="X171" s="56" t="str">
        <f t="shared" ref="X171:X175" si="994">IFERROR(DATEDIF($F171,H$3,"Y"),"")</f>
        <v/>
      </c>
      <c r="Y171" s="56" t="str">
        <f t="shared" ref="Y171:Y175" si="995">IFERROR(DATEDIF($F171,I$3,"Y"),"")</f>
        <v/>
      </c>
      <c r="Z171" s="56" t="str">
        <f t="shared" ref="Z171:Z175" si="996">IFERROR(DATEDIF($F171,J$3,"Y"),"")</f>
        <v/>
      </c>
      <c r="AA171" s="56" t="str">
        <f t="shared" ref="AA171:AA175" si="997">IFERROR(DATEDIF($F171,K$3,"Y"),"")</f>
        <v/>
      </c>
      <c r="AB171" s="56" t="str">
        <f t="shared" ref="AB171:AB175" si="998">IFERROR(DATEDIF($F171,L$3,"Y"),"")</f>
        <v/>
      </c>
      <c r="AC171" s="56" t="str">
        <f t="shared" ref="AC171:AC175" si="999">IFERROR(DATEDIF($F171,M$3,"Y"),"")</f>
        <v/>
      </c>
      <c r="AD171" s="56" t="str">
        <f t="shared" ref="AD171:AD175" si="1000">IFERROR(DATEDIF($F171,N$3,"Y"),"")</f>
        <v/>
      </c>
      <c r="AE171" s="56" t="str">
        <f t="shared" ref="AE171:AE175" si="1001">IFERROR(DATEDIF($F171,O$3,"Y"),"")</f>
        <v/>
      </c>
      <c r="AF171" s="56" t="str">
        <f t="shared" ref="AF171:AF175" si="1002">IFERROR(DATEDIF($F171,P$3,"Y"),"")</f>
        <v/>
      </c>
      <c r="AG171" s="56" t="str">
        <f t="shared" ref="AG171:AG175" si="1003">IFERROR(DATEDIF($F171,Q$3,"Y"),"")</f>
        <v/>
      </c>
      <c r="AH171" s="57" t="str">
        <f t="shared" ref="AH171:AH175" si="1004">IFERROR(IF(AND(MONTH(F171)=2,DAY(F171)=29),DATEDIF($F171,R$3+1,"Y"),DATEDIF($F171,R$3,"Y")),"")</f>
        <v/>
      </c>
      <c r="AI171" s="58" t="str">
        <f t="shared" ref="AI171:AI172" si="1005">IF(W171="","",COUNTIF($U171,"&gt;"&amp;$S$3)+COUNTIF(AI170,"&gt;0"))</f>
        <v/>
      </c>
      <c r="AJ171" s="58" t="str">
        <f t="shared" ref="AJ171:AJ172" si="1006">IF(X171="","",COUNTIF($U171,"&gt;"&amp;$S$3)+COUNTIF(AJ170,"&gt;0"))</f>
        <v/>
      </c>
      <c r="AK171" s="58" t="str">
        <f t="shared" ref="AK171:AK172" si="1007">IF(Y171="","",COUNTIF($U171,"&gt;"&amp;$S$3)+COUNTIF(AK170,"&gt;0"))</f>
        <v/>
      </c>
      <c r="AL171" s="58" t="str">
        <f t="shared" ref="AL171:AL172" si="1008">IF(Z171="","",COUNTIF($U171,"&gt;"&amp;$S$3)+COUNTIF(AL170,"&gt;0"))</f>
        <v/>
      </c>
      <c r="AM171" s="58" t="str">
        <f t="shared" ref="AM171:AM172" si="1009">IF(AA171="","",COUNTIF($U171,"&gt;"&amp;$S$3)+COUNTIF(AM170,"&gt;0"))</f>
        <v/>
      </c>
      <c r="AN171" s="58" t="str">
        <f t="shared" ref="AN171:AN172" si="1010">IF(AB171="","",COUNTIF($U171,"&gt;"&amp;$S$3)+COUNTIF(AN170,"&gt;0"))</f>
        <v/>
      </c>
      <c r="AO171" s="58" t="str">
        <f t="shared" ref="AO171:AO172" si="1011">IF(AC171="","",COUNTIF($U171,"&gt;"&amp;$S$3)+COUNTIF(AO170,"&gt;0"))</f>
        <v/>
      </c>
      <c r="AP171" s="58" t="str">
        <f t="shared" ref="AP171:AP172" si="1012">IF(AD171="","",COUNTIF($U171,"&gt;"&amp;$S$3)+COUNTIF(AP170,"&gt;0"))</f>
        <v/>
      </c>
      <c r="AQ171" s="58" t="str">
        <f t="shared" ref="AQ171:AQ172" si="1013">IF(AE171="","",COUNTIF($U171,"&gt;"&amp;$S$3)+COUNTIF(AQ170,"&gt;0"))</f>
        <v/>
      </c>
      <c r="AR171" s="58" t="str">
        <f t="shared" ref="AR171:AR172" si="1014">IF(AF171="","",COUNTIF($U171,"&gt;"&amp;$S$3)+COUNTIF(AR170,"&gt;0"))</f>
        <v/>
      </c>
      <c r="AS171" s="58" t="str">
        <f t="shared" ref="AS171:AS172" si="1015">IF(AG171="","",COUNTIF($U171,"&gt;"&amp;$S$3)+COUNTIF(AS170,"&gt;0"))</f>
        <v/>
      </c>
      <c r="AT171" s="59" t="str">
        <f t="shared" ref="AT171:AT172" si="1016">IF(AH171="","",COUNTIF($U171,"&gt;"&amp;$S$3)+COUNTIF(AT170,"&gt;0"))</f>
        <v/>
      </c>
      <c r="AU171" s="35"/>
    </row>
    <row r="172" spans="1:47" ht="18" customHeight="1" x14ac:dyDescent="0.4">
      <c r="A172" s="11"/>
      <c r="B172" s="8"/>
      <c r="C172" s="9"/>
      <c r="D172" s="9"/>
      <c r="E172" s="10"/>
      <c r="F172" s="4" t="str">
        <f>IFERROR(DATE(C172,D172,E172),"")</f>
        <v/>
      </c>
      <c r="G172" s="129">
        <f t="shared" ref="G172:G175" si="1017">IFERROR(
    IF(W172&gt;18, 0,
        IF(AND(W172=18, $T172=""), 0,
            IF(AND(W172=17, $T172=""), 0,
                IF(AI172&gt;2, 30000,
                    IF(W172&lt;3, 15000, 10000)
                )
            )
        )
    ),
"")</f>
        <v>0</v>
      </c>
      <c r="H172" s="130">
        <f t="shared" si="984"/>
        <v>0</v>
      </c>
      <c r="I172" s="129">
        <f t="shared" si="985"/>
        <v>0</v>
      </c>
      <c r="J172" s="130">
        <f t="shared" si="986"/>
        <v>0</v>
      </c>
      <c r="K172" s="129">
        <f t="shared" si="987"/>
        <v>0</v>
      </c>
      <c r="L172" s="130">
        <f t="shared" si="988"/>
        <v>0</v>
      </c>
      <c r="M172" s="129">
        <f t="shared" si="989"/>
        <v>0</v>
      </c>
      <c r="N172" s="130">
        <f t="shared" si="990"/>
        <v>0</v>
      </c>
      <c r="O172" s="129">
        <f t="shared" si="991"/>
        <v>0</v>
      </c>
      <c r="P172" s="130">
        <f t="shared" si="992"/>
        <v>0</v>
      </c>
      <c r="Q172" s="129">
        <f t="shared" si="993"/>
        <v>0</v>
      </c>
      <c r="R172" s="130">
        <f t="shared" ref="R172:R175" si="1018">IFERROR(
    IF(AH172&gt;18, 0,
        IF(AND(AH172=18, $T172=""), 0,
            IF(AT172&gt;2, 30000,
                IF(AH172&lt;3, 15000, 10000)
            )
        )
    ),
"")</f>
        <v>0</v>
      </c>
      <c r="S172" s="60" t="str">
        <f>IFERROR(DATE(YEAR($F172)+18+(TEXT($F172,"mm/dd")&gt;"04/01"),3,31),"")</f>
        <v/>
      </c>
      <c r="T172" s="54" t="str">
        <f>IF(S172=DATE($C$2+1,3,31),"〇","")</f>
        <v/>
      </c>
      <c r="U172" s="61" t="str">
        <f>IFERROR(DATE(YEAR($F172)+22+(TEXT($F172,"mm/dd")&gt;"04/01"),3,31),"")</f>
        <v/>
      </c>
      <c r="V172" s="54" t="str">
        <f>IF(U172=DATE($C$2+1,3,31),"〇","")</f>
        <v/>
      </c>
      <c r="W172" s="56" t="str">
        <f>IFERROR(DATEDIF($F172,G$3,"Y"),"")</f>
        <v/>
      </c>
      <c r="X172" s="56" t="str">
        <f t="shared" si="994"/>
        <v/>
      </c>
      <c r="Y172" s="56" t="str">
        <f t="shared" si="995"/>
        <v/>
      </c>
      <c r="Z172" s="56" t="str">
        <f t="shared" si="996"/>
        <v/>
      </c>
      <c r="AA172" s="56" t="str">
        <f t="shared" si="997"/>
        <v/>
      </c>
      <c r="AB172" s="56" t="str">
        <f t="shared" si="998"/>
        <v/>
      </c>
      <c r="AC172" s="56" t="str">
        <f t="shared" si="999"/>
        <v/>
      </c>
      <c r="AD172" s="56" t="str">
        <f t="shared" si="1000"/>
        <v/>
      </c>
      <c r="AE172" s="56" t="str">
        <f t="shared" si="1001"/>
        <v/>
      </c>
      <c r="AF172" s="56" t="str">
        <f t="shared" si="1002"/>
        <v/>
      </c>
      <c r="AG172" s="56" t="str">
        <f t="shared" si="1003"/>
        <v/>
      </c>
      <c r="AH172" s="62" t="str">
        <f t="shared" si="1004"/>
        <v/>
      </c>
      <c r="AI172" s="58" t="str">
        <f t="shared" si="1005"/>
        <v/>
      </c>
      <c r="AJ172" s="58" t="str">
        <f t="shared" si="1006"/>
        <v/>
      </c>
      <c r="AK172" s="58" t="str">
        <f t="shared" si="1007"/>
        <v/>
      </c>
      <c r="AL172" s="58" t="str">
        <f t="shared" si="1008"/>
        <v/>
      </c>
      <c r="AM172" s="58" t="str">
        <f t="shared" si="1009"/>
        <v/>
      </c>
      <c r="AN172" s="58" t="str">
        <f t="shared" si="1010"/>
        <v/>
      </c>
      <c r="AO172" s="58" t="str">
        <f t="shared" si="1011"/>
        <v/>
      </c>
      <c r="AP172" s="58" t="str">
        <f t="shared" si="1012"/>
        <v/>
      </c>
      <c r="AQ172" s="58" t="str">
        <f t="shared" si="1013"/>
        <v/>
      </c>
      <c r="AR172" s="58" t="str">
        <f t="shared" si="1014"/>
        <v/>
      </c>
      <c r="AS172" s="58" t="str">
        <f t="shared" si="1015"/>
        <v/>
      </c>
      <c r="AT172" s="63" t="str">
        <f t="shared" si="1016"/>
        <v/>
      </c>
      <c r="AU172" s="35"/>
    </row>
    <row r="173" spans="1:47" ht="18" customHeight="1" x14ac:dyDescent="0.4">
      <c r="A173" s="12"/>
      <c r="B173" s="8"/>
      <c r="C173" s="9"/>
      <c r="D173" s="9"/>
      <c r="E173" s="10"/>
      <c r="F173" s="4" t="str">
        <f>IFERROR(DATE(C173,D173,E173),"")</f>
        <v/>
      </c>
      <c r="G173" s="129">
        <f t="shared" si="1017"/>
        <v>0</v>
      </c>
      <c r="H173" s="130">
        <f t="shared" si="984"/>
        <v>0</v>
      </c>
      <c r="I173" s="129">
        <f t="shared" si="985"/>
        <v>0</v>
      </c>
      <c r="J173" s="130">
        <f t="shared" si="986"/>
        <v>0</v>
      </c>
      <c r="K173" s="129">
        <f t="shared" si="987"/>
        <v>0</v>
      </c>
      <c r="L173" s="130">
        <f t="shared" si="988"/>
        <v>0</v>
      </c>
      <c r="M173" s="129">
        <f t="shared" si="989"/>
        <v>0</v>
      </c>
      <c r="N173" s="130">
        <f t="shared" si="990"/>
        <v>0</v>
      </c>
      <c r="O173" s="129">
        <f t="shared" si="991"/>
        <v>0</v>
      </c>
      <c r="P173" s="130">
        <f t="shared" si="992"/>
        <v>0</v>
      </c>
      <c r="Q173" s="129">
        <f t="shared" si="993"/>
        <v>0</v>
      </c>
      <c r="R173" s="130">
        <f t="shared" si="1018"/>
        <v>0</v>
      </c>
      <c r="S173" s="60" t="str">
        <f t="shared" ref="S173" si="1019">IFERROR(DATE(YEAR($F173)+18+(TEXT($F173,"mm/dd")&gt;"04/01"),3,31),"")</f>
        <v/>
      </c>
      <c r="T173" s="54" t="str">
        <f>IF(S173=DATE($C$2+1,3,31),"〇","")</f>
        <v/>
      </c>
      <c r="U173" s="61" t="str">
        <f t="shared" ref="U173:U175" si="1020">IFERROR(DATE(YEAR($F173)+22+(TEXT($F173,"mm/dd")&gt;"04/01"),3,31),"")</f>
        <v/>
      </c>
      <c r="V173" s="54" t="str">
        <f>IF(U173=DATE($C$2+1,3,31),"〇","")</f>
        <v/>
      </c>
      <c r="W173" s="56" t="str">
        <f t="shared" ref="W173:W175" si="1021">IFERROR(DATEDIF($F173,G$3,"Y"),"")</f>
        <v/>
      </c>
      <c r="X173" s="56" t="str">
        <f t="shared" si="994"/>
        <v/>
      </c>
      <c r="Y173" s="56" t="str">
        <f t="shared" si="995"/>
        <v/>
      </c>
      <c r="Z173" s="56" t="str">
        <f t="shared" si="996"/>
        <v/>
      </c>
      <c r="AA173" s="56" t="str">
        <f t="shared" si="997"/>
        <v/>
      </c>
      <c r="AB173" s="56" t="str">
        <f t="shared" si="998"/>
        <v/>
      </c>
      <c r="AC173" s="56" t="str">
        <f t="shared" si="999"/>
        <v/>
      </c>
      <c r="AD173" s="56" t="str">
        <f t="shared" si="1000"/>
        <v/>
      </c>
      <c r="AE173" s="56" t="str">
        <f t="shared" si="1001"/>
        <v/>
      </c>
      <c r="AF173" s="56" t="str">
        <f t="shared" si="1002"/>
        <v/>
      </c>
      <c r="AG173" s="56" t="str">
        <f t="shared" si="1003"/>
        <v/>
      </c>
      <c r="AH173" s="62" t="str">
        <f t="shared" si="1004"/>
        <v/>
      </c>
      <c r="AI173" s="58" t="str">
        <f t="shared" ref="AI173" si="1022">IF(W173="","",COUNTIF($U173,"&gt;"&amp;$S$3)+COUNTIF(AI171:AI172,"&gt;0"))</f>
        <v/>
      </c>
      <c r="AJ173" s="58" t="str">
        <f t="shared" ref="AJ173" si="1023">IF(X173="","",COUNTIF($U173,"&gt;"&amp;$S$3)+COUNTIF(AJ171:AJ172,"&gt;0"))</f>
        <v/>
      </c>
      <c r="AK173" s="58" t="str">
        <f t="shared" ref="AK173" si="1024">IF(Y173="","",COUNTIF($U173,"&gt;"&amp;$S$3)+COUNTIF(AK171:AK172,"&gt;0"))</f>
        <v/>
      </c>
      <c r="AL173" s="58" t="str">
        <f t="shared" ref="AL173" si="1025">IF(Z173="","",COUNTIF($U173,"&gt;"&amp;$S$3)+COUNTIF(AL171:AL172,"&gt;0"))</f>
        <v/>
      </c>
      <c r="AM173" s="58" t="str">
        <f t="shared" ref="AM173" si="1026">IF(AA173="","",COUNTIF($U173,"&gt;"&amp;$S$3)+COUNTIF(AM171:AM172,"&gt;0"))</f>
        <v/>
      </c>
      <c r="AN173" s="58" t="str">
        <f t="shared" ref="AN173" si="1027">IF(AB173="","",COUNTIF($U173,"&gt;"&amp;$S$3)+COUNTIF(AN171:AN172,"&gt;0"))</f>
        <v/>
      </c>
      <c r="AO173" s="58" t="str">
        <f t="shared" ref="AO173" si="1028">IF(AC173="","",COUNTIF($U173,"&gt;"&amp;$S$3)+COUNTIF(AO171:AO172,"&gt;0"))</f>
        <v/>
      </c>
      <c r="AP173" s="58" t="str">
        <f t="shared" ref="AP173" si="1029">IF(AD173="","",COUNTIF($U173,"&gt;"&amp;$S$3)+COUNTIF(AP171:AP172,"&gt;0"))</f>
        <v/>
      </c>
      <c r="AQ173" s="58" t="str">
        <f t="shared" ref="AQ173" si="1030">IF(AE173="","",COUNTIF($U173,"&gt;"&amp;$S$3)+COUNTIF(AQ171:AQ172,"&gt;0"))</f>
        <v/>
      </c>
      <c r="AR173" s="58" t="str">
        <f t="shared" ref="AR173" si="1031">IF(AF173="","",COUNTIF($U173,"&gt;"&amp;$S$3)+COUNTIF(AR171:AR172,"&gt;0"))</f>
        <v/>
      </c>
      <c r="AS173" s="58" t="str">
        <f t="shared" ref="AS173" si="1032">IF(AG173="","",COUNTIF($U173,"&gt;"&amp;$S$3)+COUNTIF(AS171:AS172,"&gt;0"))</f>
        <v/>
      </c>
      <c r="AT173" s="63" t="str">
        <f t="shared" ref="AT173" si="1033">IF(AH173="","",COUNTIF($U173,"&gt;"&amp;$S$3)+COUNTIF(AT171:AT172,"&gt;0"))</f>
        <v/>
      </c>
      <c r="AU173" s="35"/>
    </row>
    <row r="174" spans="1:47" ht="18" customHeight="1" x14ac:dyDescent="0.4">
      <c r="A174" s="12"/>
      <c r="B174" s="8"/>
      <c r="C174" s="9"/>
      <c r="D174" s="9"/>
      <c r="E174" s="10"/>
      <c r="F174" s="4" t="str">
        <f>IFERROR(DATE(C174,D174,E174),"")</f>
        <v/>
      </c>
      <c r="G174" s="129">
        <f t="shared" si="1017"/>
        <v>0</v>
      </c>
      <c r="H174" s="130">
        <f t="shared" si="984"/>
        <v>0</v>
      </c>
      <c r="I174" s="129">
        <f t="shared" si="985"/>
        <v>0</v>
      </c>
      <c r="J174" s="130">
        <f t="shared" si="986"/>
        <v>0</v>
      </c>
      <c r="K174" s="129">
        <f t="shared" si="987"/>
        <v>0</v>
      </c>
      <c r="L174" s="130">
        <f t="shared" si="988"/>
        <v>0</v>
      </c>
      <c r="M174" s="129">
        <f t="shared" si="989"/>
        <v>0</v>
      </c>
      <c r="N174" s="130">
        <f t="shared" si="990"/>
        <v>0</v>
      </c>
      <c r="O174" s="129">
        <f t="shared" si="991"/>
        <v>0</v>
      </c>
      <c r="P174" s="130">
        <f t="shared" si="992"/>
        <v>0</v>
      </c>
      <c r="Q174" s="129">
        <f t="shared" si="993"/>
        <v>0</v>
      </c>
      <c r="R174" s="130">
        <f t="shared" si="1018"/>
        <v>0</v>
      </c>
      <c r="S174" s="60" t="str">
        <f>IFERROR(DATE(YEAR($F174)+18+(TEXT($F174,"mm/dd")&gt;"04/01"),3,31),"")</f>
        <v/>
      </c>
      <c r="T174" s="54" t="str">
        <f>IF(S174=DATE($C$2+1,3,31),"〇","")</f>
        <v/>
      </c>
      <c r="U174" s="61" t="str">
        <f t="shared" si="1020"/>
        <v/>
      </c>
      <c r="V174" s="54" t="str">
        <f>IF(U174=DATE($C$2+1,3,31),"〇","")</f>
        <v/>
      </c>
      <c r="W174" s="56" t="str">
        <f t="shared" si="1021"/>
        <v/>
      </c>
      <c r="X174" s="56" t="str">
        <f t="shared" si="994"/>
        <v/>
      </c>
      <c r="Y174" s="56" t="str">
        <f t="shared" si="995"/>
        <v/>
      </c>
      <c r="Z174" s="56" t="str">
        <f t="shared" si="996"/>
        <v/>
      </c>
      <c r="AA174" s="56" t="str">
        <f t="shared" si="997"/>
        <v/>
      </c>
      <c r="AB174" s="56" t="str">
        <f t="shared" si="998"/>
        <v/>
      </c>
      <c r="AC174" s="56" t="str">
        <f t="shared" si="999"/>
        <v/>
      </c>
      <c r="AD174" s="56" t="str">
        <f t="shared" si="1000"/>
        <v/>
      </c>
      <c r="AE174" s="56" t="str">
        <f t="shared" si="1001"/>
        <v/>
      </c>
      <c r="AF174" s="56" t="str">
        <f t="shared" si="1002"/>
        <v/>
      </c>
      <c r="AG174" s="56" t="str">
        <f t="shared" si="1003"/>
        <v/>
      </c>
      <c r="AH174" s="62" t="str">
        <f t="shared" si="1004"/>
        <v/>
      </c>
      <c r="AI174" s="58" t="str">
        <f t="shared" ref="AI174" si="1034">IF(W174="","",COUNTIF($U174,"&gt;"&amp;$S$3)+COUNTIF(AI171:AI173,"&gt;0"))</f>
        <v/>
      </c>
      <c r="AJ174" s="58" t="str">
        <f t="shared" ref="AJ174" si="1035">IF(X174="","",COUNTIF($U174,"&gt;"&amp;$S$3)+COUNTIF(AJ171:AJ173,"&gt;0"))</f>
        <v/>
      </c>
      <c r="AK174" s="58" t="str">
        <f t="shared" ref="AK174" si="1036">IF(Y174="","",COUNTIF($U174,"&gt;"&amp;$S$3)+COUNTIF(AK171:AK173,"&gt;0"))</f>
        <v/>
      </c>
      <c r="AL174" s="58" t="str">
        <f t="shared" ref="AL174" si="1037">IF(Z174="","",COUNTIF($U174,"&gt;"&amp;$S$3)+COUNTIF(AL171:AL173,"&gt;0"))</f>
        <v/>
      </c>
      <c r="AM174" s="58" t="str">
        <f t="shared" ref="AM174" si="1038">IF(AA174="","",COUNTIF($U174,"&gt;"&amp;$S$3)+COUNTIF(AM171:AM173,"&gt;0"))</f>
        <v/>
      </c>
      <c r="AN174" s="58" t="str">
        <f t="shared" ref="AN174" si="1039">IF(AB174="","",COUNTIF($U174,"&gt;"&amp;$S$3)+COUNTIF(AN171:AN173,"&gt;0"))</f>
        <v/>
      </c>
      <c r="AO174" s="58" t="str">
        <f t="shared" ref="AO174" si="1040">IF(AC174="","",COUNTIF($U174,"&gt;"&amp;$S$3)+COUNTIF(AO171:AO173,"&gt;0"))</f>
        <v/>
      </c>
      <c r="AP174" s="58" t="str">
        <f t="shared" ref="AP174" si="1041">IF(AD174="","",COUNTIF($U174,"&gt;"&amp;$S$3)+COUNTIF(AP171:AP173,"&gt;0"))</f>
        <v/>
      </c>
      <c r="AQ174" s="58" t="str">
        <f t="shared" ref="AQ174" si="1042">IF(AE174="","",COUNTIF($U174,"&gt;"&amp;$S$3)+COUNTIF(AQ171:AQ173,"&gt;0"))</f>
        <v/>
      </c>
      <c r="AR174" s="58" t="str">
        <f t="shared" ref="AR174" si="1043">IF(AF174="","",COUNTIF($U174,"&gt;"&amp;$S$3)+COUNTIF(AR171:AR173,"&gt;0"))</f>
        <v/>
      </c>
      <c r="AS174" s="58" t="str">
        <f t="shared" ref="AS174" si="1044">IF(AG174="","",COUNTIF($U174,"&gt;"&amp;$S$3)+COUNTIF(AS171:AS173,"&gt;0"))</f>
        <v/>
      </c>
      <c r="AT174" s="63" t="str">
        <f t="shared" ref="AT174" si="1045">IF(AH174="","",COUNTIF($U174,"&gt;"&amp;$S$3)+COUNTIF(AT171:AT173,"&gt;0"))</f>
        <v/>
      </c>
      <c r="AU174" s="35"/>
    </row>
    <row r="175" spans="1:47" ht="18" customHeight="1" x14ac:dyDescent="0.4">
      <c r="A175" s="13"/>
      <c r="B175" s="14"/>
      <c r="C175" s="15"/>
      <c r="D175" s="15"/>
      <c r="E175" s="16"/>
      <c r="F175" s="4" t="str">
        <f>IFERROR(DATE(C175,D175,E175),"")</f>
        <v/>
      </c>
      <c r="G175" s="129">
        <f t="shared" si="1017"/>
        <v>0</v>
      </c>
      <c r="H175" s="130">
        <f t="shared" si="984"/>
        <v>0</v>
      </c>
      <c r="I175" s="129">
        <f t="shared" si="985"/>
        <v>0</v>
      </c>
      <c r="J175" s="130">
        <f t="shared" si="986"/>
        <v>0</v>
      </c>
      <c r="K175" s="129">
        <f t="shared" si="987"/>
        <v>0</v>
      </c>
      <c r="L175" s="130">
        <f t="shared" si="988"/>
        <v>0</v>
      </c>
      <c r="M175" s="129">
        <f t="shared" si="989"/>
        <v>0</v>
      </c>
      <c r="N175" s="130">
        <f t="shared" si="990"/>
        <v>0</v>
      </c>
      <c r="O175" s="129">
        <f t="shared" si="991"/>
        <v>0</v>
      </c>
      <c r="P175" s="130">
        <f t="shared" si="992"/>
        <v>0</v>
      </c>
      <c r="Q175" s="129">
        <f t="shared" si="993"/>
        <v>0</v>
      </c>
      <c r="R175" s="130">
        <f t="shared" si="1018"/>
        <v>0</v>
      </c>
      <c r="S175" s="60" t="str">
        <f>IFERROR(DATE(YEAR($F175)+18+(TEXT($F175,"mm/dd")&gt;"04/01"),3,31),"")</f>
        <v/>
      </c>
      <c r="T175" s="54" t="str">
        <f>IF(S175=DATE($C$2+1,3,31),"〇","")</f>
        <v/>
      </c>
      <c r="U175" s="61" t="str">
        <f t="shared" si="1020"/>
        <v/>
      </c>
      <c r="V175" s="54" t="str">
        <f>IF(U175=DATE($C$2+1,3,31),"〇","")</f>
        <v/>
      </c>
      <c r="W175" s="56" t="str">
        <f t="shared" si="1021"/>
        <v/>
      </c>
      <c r="X175" s="56" t="str">
        <f t="shared" si="994"/>
        <v/>
      </c>
      <c r="Y175" s="56" t="str">
        <f t="shared" si="995"/>
        <v/>
      </c>
      <c r="Z175" s="56" t="str">
        <f t="shared" si="996"/>
        <v/>
      </c>
      <c r="AA175" s="56" t="str">
        <f t="shared" si="997"/>
        <v/>
      </c>
      <c r="AB175" s="56" t="str">
        <f t="shared" si="998"/>
        <v/>
      </c>
      <c r="AC175" s="56" t="str">
        <f t="shared" si="999"/>
        <v/>
      </c>
      <c r="AD175" s="56" t="str">
        <f t="shared" si="1000"/>
        <v/>
      </c>
      <c r="AE175" s="56" t="str">
        <f t="shared" si="1001"/>
        <v/>
      </c>
      <c r="AF175" s="56" t="str">
        <f t="shared" si="1002"/>
        <v/>
      </c>
      <c r="AG175" s="56" t="str">
        <f t="shared" si="1003"/>
        <v/>
      </c>
      <c r="AH175" s="64" t="str">
        <f t="shared" si="1004"/>
        <v/>
      </c>
      <c r="AI175" s="58" t="str">
        <f t="shared" ref="AI175" si="1046">IF(W175="","",COUNTIF($U175,"&gt;"&amp;$S$3)+COUNTIF(AI171:AI174,"&gt;0"))</f>
        <v/>
      </c>
      <c r="AJ175" s="58" t="str">
        <f t="shared" ref="AJ175" si="1047">IF(X175="","",COUNTIF($U175,"&gt;"&amp;$S$3)+COUNTIF(AJ171:AJ174,"&gt;0"))</f>
        <v/>
      </c>
      <c r="AK175" s="58" t="str">
        <f t="shared" ref="AK175" si="1048">IF(Y175="","",COUNTIF($U175,"&gt;"&amp;$S$3)+COUNTIF(AK171:AK174,"&gt;0"))</f>
        <v/>
      </c>
      <c r="AL175" s="58" t="str">
        <f t="shared" ref="AL175" si="1049">IF(Z175="","",COUNTIF($U175,"&gt;"&amp;$S$3)+COUNTIF(AL171:AL174,"&gt;0"))</f>
        <v/>
      </c>
      <c r="AM175" s="58" t="str">
        <f t="shared" ref="AM175" si="1050">IF(AA175="","",COUNTIF($U175,"&gt;"&amp;$S$3)+COUNTIF(AM171:AM174,"&gt;0"))</f>
        <v/>
      </c>
      <c r="AN175" s="58" t="str">
        <f t="shared" ref="AN175" si="1051">IF(AB175="","",COUNTIF($U175,"&gt;"&amp;$S$3)+COUNTIF(AN171:AN174,"&gt;0"))</f>
        <v/>
      </c>
      <c r="AO175" s="58" t="str">
        <f t="shared" ref="AO175" si="1052">IF(AC175="","",COUNTIF($U175,"&gt;"&amp;$S$3)+COUNTIF(AO171:AO174,"&gt;0"))</f>
        <v/>
      </c>
      <c r="AP175" s="58" t="str">
        <f t="shared" ref="AP175" si="1053">IF(AD175="","",COUNTIF($U175,"&gt;"&amp;$S$3)+COUNTIF(AP171:AP174,"&gt;0"))</f>
        <v/>
      </c>
      <c r="AQ175" s="58" t="str">
        <f t="shared" ref="AQ175" si="1054">IF(AE175="","",COUNTIF($U175,"&gt;"&amp;$S$3)+COUNTIF(AQ171:AQ174,"&gt;0"))</f>
        <v/>
      </c>
      <c r="AR175" s="58" t="str">
        <f t="shared" ref="AR175" si="1055">IF(AF175="","",COUNTIF($U175,"&gt;"&amp;$S$3)+COUNTIF(AR171:AR174,"&gt;0"))</f>
        <v/>
      </c>
      <c r="AS175" s="58" t="str">
        <f t="shared" ref="AS175" si="1056">IF(AG175="","",COUNTIF($U175,"&gt;"&amp;$S$3)+COUNTIF(AS171:AS174,"&gt;0"))</f>
        <v/>
      </c>
      <c r="AT175" s="63" t="str">
        <f t="shared" ref="AT175" si="1057">IF(AH175="","",COUNTIF($U175,"&gt;"&amp;$S$3)+COUNTIF(AT171:AT174,"&gt;0"))</f>
        <v/>
      </c>
      <c r="AU175" s="35"/>
    </row>
    <row r="176" spans="1:47" ht="18" customHeight="1" x14ac:dyDescent="0.4">
      <c r="A176" s="131"/>
      <c r="B176" s="141" t="s">
        <v>7</v>
      </c>
      <c r="C176" s="141"/>
      <c r="D176" s="141"/>
      <c r="E176" s="142"/>
      <c r="F176" s="2"/>
      <c r="G176" s="134">
        <f>SUM(G171:G175)</f>
        <v>0</v>
      </c>
      <c r="H176" s="135">
        <f t="shared" ref="H176" si="1058">SUM(H171:H175)</f>
        <v>0</v>
      </c>
      <c r="I176" s="134">
        <f>SUM(I171:I175)</f>
        <v>0</v>
      </c>
      <c r="J176" s="135">
        <f t="shared" ref="J176" si="1059">SUM(J171:J175)</f>
        <v>0</v>
      </c>
      <c r="K176" s="134">
        <f>SUM(K171:K175)</f>
        <v>0</v>
      </c>
      <c r="L176" s="135">
        <f t="shared" ref="L176" si="1060">SUM(L171:L175)</f>
        <v>0</v>
      </c>
      <c r="M176" s="134">
        <f>SUM(M171:M175)</f>
        <v>0</v>
      </c>
      <c r="N176" s="135">
        <f t="shared" ref="N176" si="1061">SUM(N171:N175)</f>
        <v>0</v>
      </c>
      <c r="O176" s="134">
        <f>SUM(O171:O175)</f>
        <v>0</v>
      </c>
      <c r="P176" s="135">
        <f t="shared" ref="P176" si="1062">SUM(P171:P175)</f>
        <v>0</v>
      </c>
      <c r="Q176" s="134">
        <f>SUM(Q171:Q175)</f>
        <v>0</v>
      </c>
      <c r="R176" s="136">
        <f t="shared" ref="R176" si="1063">SUM(R171:R175)</f>
        <v>0</v>
      </c>
      <c r="S176" s="65"/>
      <c r="T176" s="66"/>
      <c r="U176" s="67"/>
      <c r="V176" s="66"/>
      <c r="W176" s="68"/>
      <c r="X176" s="68"/>
      <c r="Y176" s="68"/>
      <c r="Z176" s="68"/>
      <c r="AA176" s="68"/>
      <c r="AB176" s="68"/>
      <c r="AC176" s="68"/>
      <c r="AD176" s="68"/>
      <c r="AE176" s="68"/>
      <c r="AF176" s="68"/>
      <c r="AG176" s="68"/>
      <c r="AH176" s="69"/>
      <c r="AI176" s="68"/>
      <c r="AJ176" s="68"/>
      <c r="AK176" s="68"/>
      <c r="AL176" s="68"/>
      <c r="AM176" s="68"/>
      <c r="AN176" s="68"/>
      <c r="AO176" s="68"/>
      <c r="AP176" s="68"/>
      <c r="AQ176" s="68"/>
      <c r="AR176" s="68"/>
      <c r="AS176" s="68"/>
      <c r="AT176" s="69"/>
      <c r="AU176" s="35"/>
    </row>
    <row r="177" spans="1:47" ht="18" customHeight="1" thickBot="1" x14ac:dyDescent="0.45">
      <c r="A177" s="137"/>
      <c r="B177" s="143" t="s">
        <v>8</v>
      </c>
      <c r="C177" s="143"/>
      <c r="D177" s="143"/>
      <c r="E177" s="144"/>
      <c r="F177" s="3"/>
      <c r="G177" s="140"/>
      <c r="H177" s="77">
        <f>SUM(G176,H176)</f>
        <v>0</v>
      </c>
      <c r="I177" s="140"/>
      <c r="J177" s="77">
        <f>SUM(I176,J176)</f>
        <v>0</v>
      </c>
      <c r="K177" s="140"/>
      <c r="L177" s="77">
        <f>SUM(K176,L176)</f>
        <v>0</v>
      </c>
      <c r="M177" s="140"/>
      <c r="N177" s="77">
        <f>SUM(M176,N176)</f>
        <v>0</v>
      </c>
      <c r="O177" s="140"/>
      <c r="P177" s="77">
        <f>SUM(O176,P176)</f>
        <v>0</v>
      </c>
      <c r="Q177" s="140"/>
      <c r="R177" s="78">
        <f>SUM(Q176,R176)</f>
        <v>0</v>
      </c>
      <c r="S177" s="70"/>
      <c r="T177" s="71"/>
      <c r="U177" s="72"/>
      <c r="V177" s="71"/>
      <c r="W177" s="77"/>
      <c r="X177" s="77"/>
      <c r="Y177" s="77"/>
      <c r="Z177" s="77"/>
      <c r="AA177" s="77"/>
      <c r="AB177" s="77"/>
      <c r="AC177" s="77"/>
      <c r="AD177" s="77"/>
      <c r="AE177" s="77"/>
      <c r="AF177" s="77"/>
      <c r="AG177" s="77"/>
      <c r="AH177" s="78"/>
      <c r="AI177" s="79"/>
      <c r="AJ177" s="79"/>
      <c r="AK177" s="79"/>
      <c r="AL177" s="79"/>
      <c r="AM177" s="79"/>
      <c r="AN177" s="79"/>
      <c r="AO177" s="79"/>
      <c r="AP177" s="79"/>
      <c r="AQ177" s="79"/>
      <c r="AR177" s="79"/>
      <c r="AS177" s="79"/>
      <c r="AT177" s="80"/>
      <c r="AU177" s="35"/>
    </row>
    <row r="178" spans="1:47" ht="18" customHeight="1" thickTop="1" x14ac:dyDescent="0.4">
      <c r="A178" s="7"/>
      <c r="B178" s="8"/>
      <c r="C178" s="9"/>
      <c r="D178" s="9"/>
      <c r="E178" s="10"/>
      <c r="F178" s="4" t="str">
        <f>IFERROR(DATE(C178,D178,E178),"")</f>
        <v/>
      </c>
      <c r="G178" s="129">
        <f>IFERROR(
    IF(W178&gt;18, 0,
        IF(AND(W178=18, $T178=""), 0,
            IF(AND(W178=17, $T178=""), 0,
                IF(AI178&gt;2, 30000,
                    IF(W178&lt;3, 15000, 10000)
                )
            )
        )
    ),
"")</f>
        <v>0</v>
      </c>
      <c r="H178" s="130">
        <f t="shared" ref="H178:H182" si="1064">IFERROR(
    IF(X178&gt;18, 0,
        IF(AND(X178=18, $T178=""), 0,
            IF(AJ178&gt;2, 30000,
                IF(X178&lt;3, 15000, 10000)
            )
        )
    ),
"")</f>
        <v>0</v>
      </c>
      <c r="I178" s="129">
        <f t="shared" ref="I178:I182" si="1065">IFERROR(
    IF(Y178&gt;18, 0,
        IF(AND(Y178=18, $T178=""), 0,
            IF(AK178&gt;2, 30000,
                IF(Y178&lt;3, 15000, 10000)
            )
        )
    ),
"")</f>
        <v>0</v>
      </c>
      <c r="J178" s="130">
        <f t="shared" ref="J178:J182" si="1066">IFERROR(
    IF(Z178&gt;18, 0,
        IF(AND(Z178=18, $T178=""), 0,
            IF(AL178&gt;2, 30000,
                IF(Z178&lt;3, 15000, 10000)
            )
        )
    ),
"")</f>
        <v>0</v>
      </c>
      <c r="K178" s="129">
        <f t="shared" ref="K178:K182" si="1067">IFERROR(
    IF(AA178&gt;18, 0,
        IF(AND(AA178=18, $T178=""), 0,
            IF(AM178&gt;2, 30000,
                IF(AA178&lt;3, 15000, 10000)
            )
        )
    ),
"")</f>
        <v>0</v>
      </c>
      <c r="L178" s="130">
        <f t="shared" ref="L178:L182" si="1068">IFERROR(
    IF(AB178&gt;18, 0,
        IF(AND(AB178=18, $T178=""), 0,
            IF(AN178&gt;2, 30000,
                IF(AB178&lt;3, 15000, 10000)
            )
        )
    ),
"")</f>
        <v>0</v>
      </c>
      <c r="M178" s="129">
        <f t="shared" ref="M178:M182" si="1069">IFERROR(
    IF(AC178&gt;18, 0,
        IF(AND(AC178=18, $T178=""), 0,
            IF(AO178&gt;2, 30000,
                IF(AC178&lt;3, 15000, 10000)
            )
        )
    ),
"")</f>
        <v>0</v>
      </c>
      <c r="N178" s="130">
        <f t="shared" ref="N178:N182" si="1070">IFERROR(
    IF(AD178&gt;18, 0,
        IF(AND(AD178=18, $T178=""), 0,
            IF(AP178&gt;2, 30000,
                IF(AD178&lt;3, 15000, 10000)
            )
        )
    ),
"")</f>
        <v>0</v>
      </c>
      <c r="O178" s="129">
        <f t="shared" ref="O178:O182" si="1071">IFERROR(
    IF(AE178&gt;18, 0,
        IF(AND(AE178=18, $T178=""), 0,
            IF(AQ178&gt;2, 30000,
                IF(AE178&lt;3, 15000, 10000)
            )
        )
    ),
"")</f>
        <v>0</v>
      </c>
      <c r="P178" s="130">
        <f t="shared" ref="P178:P182" si="1072">IFERROR(
    IF(AF178&gt;18, 0,
        IF(AND(AF178=18, $T178=""), 0,
            IF(AR178&gt;2, 30000,
                IF(AF178&lt;3, 15000, 10000)
            )
        )
    ),
"")</f>
        <v>0</v>
      </c>
      <c r="Q178" s="129">
        <f t="shared" ref="Q178:Q182" si="1073">IFERROR(
    IF(AG178&gt;18, 0,
        IF(AND(AG178=18, $T178=""), 0,
            IF(AS178&gt;2, 30000,
                IF(AG178&lt;3, 15000, 10000)
            )
        )
    ),
"")</f>
        <v>0</v>
      </c>
      <c r="R178" s="130">
        <f>IFERROR(
    IF(AH178&gt;18, 0,
        IF(AND(AH178=18, $T178=""), 0,
            IF(AT178&gt;2, 30000,
                IF(AH178&lt;3, 15000, 10000)
            )
        )
    ),
"")</f>
        <v>0</v>
      </c>
      <c r="S178" s="53" t="str">
        <f>IFERROR(DATE(YEAR($F178)+18+(TEXT($F178,"mm/dd")&gt;"04/01"),3,31),"")</f>
        <v/>
      </c>
      <c r="T178" s="54" t="str">
        <f>IF(S178=DATE($C$2+1,3,31),"〇","")</f>
        <v/>
      </c>
      <c r="U178" s="55" t="str">
        <f>IFERROR(DATE(YEAR($F178)+22+(TEXT($F178,"mm/dd")&gt;"04/01"),3,31),"")</f>
        <v/>
      </c>
      <c r="V178" s="54" t="str">
        <f>IF(U178=DATE($C$2+1,3,31),"〇","")</f>
        <v/>
      </c>
      <c r="W178" s="56" t="str">
        <f>IFERROR(DATEDIF($F178,G$3,"Y"),"")</f>
        <v/>
      </c>
      <c r="X178" s="56" t="str">
        <f t="shared" ref="X178:X182" si="1074">IFERROR(DATEDIF($F178,H$3,"Y"),"")</f>
        <v/>
      </c>
      <c r="Y178" s="56" t="str">
        <f t="shared" ref="Y178:Y182" si="1075">IFERROR(DATEDIF($F178,I$3,"Y"),"")</f>
        <v/>
      </c>
      <c r="Z178" s="56" t="str">
        <f t="shared" ref="Z178:Z182" si="1076">IFERROR(DATEDIF($F178,J$3,"Y"),"")</f>
        <v/>
      </c>
      <c r="AA178" s="56" t="str">
        <f t="shared" ref="AA178:AA182" si="1077">IFERROR(DATEDIF($F178,K$3,"Y"),"")</f>
        <v/>
      </c>
      <c r="AB178" s="56" t="str">
        <f t="shared" ref="AB178:AB182" si="1078">IFERROR(DATEDIF($F178,L$3,"Y"),"")</f>
        <v/>
      </c>
      <c r="AC178" s="56" t="str">
        <f t="shared" ref="AC178:AC182" si="1079">IFERROR(DATEDIF($F178,M$3,"Y"),"")</f>
        <v/>
      </c>
      <c r="AD178" s="56" t="str">
        <f t="shared" ref="AD178:AD182" si="1080">IFERROR(DATEDIF($F178,N$3,"Y"),"")</f>
        <v/>
      </c>
      <c r="AE178" s="56" t="str">
        <f t="shared" ref="AE178:AE182" si="1081">IFERROR(DATEDIF($F178,O$3,"Y"),"")</f>
        <v/>
      </c>
      <c r="AF178" s="56" t="str">
        <f t="shared" ref="AF178:AF182" si="1082">IFERROR(DATEDIF($F178,P$3,"Y"),"")</f>
        <v/>
      </c>
      <c r="AG178" s="56" t="str">
        <f t="shared" ref="AG178:AG182" si="1083">IFERROR(DATEDIF($F178,Q$3,"Y"),"")</f>
        <v/>
      </c>
      <c r="AH178" s="57" t="str">
        <f t="shared" ref="AH178:AH182" si="1084">IFERROR(IF(AND(MONTH(F178)=2,DAY(F178)=29),DATEDIF($F178,R$3+1,"Y"),DATEDIF($F178,R$3,"Y")),"")</f>
        <v/>
      </c>
      <c r="AI178" s="58" t="str">
        <f t="shared" ref="AI178:AI179" si="1085">IF(W178="","",COUNTIF($U178,"&gt;"&amp;$S$3)+COUNTIF(AI177,"&gt;0"))</f>
        <v/>
      </c>
      <c r="AJ178" s="58" t="str">
        <f t="shared" ref="AJ178:AJ179" si="1086">IF(X178="","",COUNTIF($U178,"&gt;"&amp;$S$3)+COUNTIF(AJ177,"&gt;0"))</f>
        <v/>
      </c>
      <c r="AK178" s="58" t="str">
        <f t="shared" ref="AK178:AK179" si="1087">IF(Y178="","",COUNTIF($U178,"&gt;"&amp;$S$3)+COUNTIF(AK177,"&gt;0"))</f>
        <v/>
      </c>
      <c r="AL178" s="58" t="str">
        <f t="shared" ref="AL178:AL179" si="1088">IF(Z178="","",COUNTIF($U178,"&gt;"&amp;$S$3)+COUNTIF(AL177,"&gt;0"))</f>
        <v/>
      </c>
      <c r="AM178" s="58" t="str">
        <f t="shared" ref="AM178:AM179" si="1089">IF(AA178="","",COUNTIF($U178,"&gt;"&amp;$S$3)+COUNTIF(AM177,"&gt;0"))</f>
        <v/>
      </c>
      <c r="AN178" s="58" t="str">
        <f t="shared" ref="AN178:AN179" si="1090">IF(AB178="","",COUNTIF($U178,"&gt;"&amp;$S$3)+COUNTIF(AN177,"&gt;0"))</f>
        <v/>
      </c>
      <c r="AO178" s="58" t="str">
        <f t="shared" ref="AO178:AO179" si="1091">IF(AC178="","",COUNTIF($U178,"&gt;"&amp;$S$3)+COUNTIF(AO177,"&gt;0"))</f>
        <v/>
      </c>
      <c r="AP178" s="58" t="str">
        <f t="shared" ref="AP178:AP179" si="1092">IF(AD178="","",COUNTIF($U178,"&gt;"&amp;$S$3)+COUNTIF(AP177,"&gt;0"))</f>
        <v/>
      </c>
      <c r="AQ178" s="58" t="str">
        <f t="shared" ref="AQ178:AQ179" si="1093">IF(AE178="","",COUNTIF($U178,"&gt;"&amp;$S$3)+COUNTIF(AQ177,"&gt;0"))</f>
        <v/>
      </c>
      <c r="AR178" s="58" t="str">
        <f t="shared" ref="AR178:AR179" si="1094">IF(AF178="","",COUNTIF($U178,"&gt;"&amp;$S$3)+COUNTIF(AR177,"&gt;0"))</f>
        <v/>
      </c>
      <c r="AS178" s="58" t="str">
        <f t="shared" ref="AS178:AS179" si="1095">IF(AG178="","",COUNTIF($U178,"&gt;"&amp;$S$3)+COUNTIF(AS177,"&gt;0"))</f>
        <v/>
      </c>
      <c r="AT178" s="59" t="str">
        <f t="shared" ref="AT178:AT179" si="1096">IF(AH178="","",COUNTIF($U178,"&gt;"&amp;$S$3)+COUNTIF(AT177,"&gt;0"))</f>
        <v/>
      </c>
      <c r="AU178" s="35"/>
    </row>
    <row r="179" spans="1:47" ht="18" customHeight="1" x14ac:dyDescent="0.4">
      <c r="A179" s="11"/>
      <c r="B179" s="8"/>
      <c r="C179" s="9"/>
      <c r="D179" s="9"/>
      <c r="E179" s="10"/>
      <c r="F179" s="4" t="str">
        <f>IFERROR(DATE(C179,D179,E179),"")</f>
        <v/>
      </c>
      <c r="G179" s="129">
        <f t="shared" ref="G179:G182" si="1097">IFERROR(
    IF(W179&gt;18, 0,
        IF(AND(W179=18, $T179=""), 0,
            IF(AND(W179=17, $T179=""), 0,
                IF(AI179&gt;2, 30000,
                    IF(W179&lt;3, 15000, 10000)
                )
            )
        )
    ),
"")</f>
        <v>0</v>
      </c>
      <c r="H179" s="130">
        <f t="shared" si="1064"/>
        <v>0</v>
      </c>
      <c r="I179" s="129">
        <f t="shared" si="1065"/>
        <v>0</v>
      </c>
      <c r="J179" s="130">
        <f t="shared" si="1066"/>
        <v>0</v>
      </c>
      <c r="K179" s="129">
        <f t="shared" si="1067"/>
        <v>0</v>
      </c>
      <c r="L179" s="130">
        <f t="shared" si="1068"/>
        <v>0</v>
      </c>
      <c r="M179" s="129">
        <f t="shared" si="1069"/>
        <v>0</v>
      </c>
      <c r="N179" s="130">
        <f t="shared" si="1070"/>
        <v>0</v>
      </c>
      <c r="O179" s="129">
        <f t="shared" si="1071"/>
        <v>0</v>
      </c>
      <c r="P179" s="130">
        <f t="shared" si="1072"/>
        <v>0</v>
      </c>
      <c r="Q179" s="129">
        <f t="shared" si="1073"/>
        <v>0</v>
      </c>
      <c r="R179" s="130">
        <f t="shared" ref="R179:R182" si="1098">IFERROR(
    IF(AH179&gt;18, 0,
        IF(AND(AH179=18, $T179=""), 0,
            IF(AT179&gt;2, 30000,
                IF(AH179&lt;3, 15000, 10000)
            )
        )
    ),
"")</f>
        <v>0</v>
      </c>
      <c r="S179" s="60" t="str">
        <f>IFERROR(DATE(YEAR($F179)+18+(TEXT($F179,"mm/dd")&gt;"04/01"),3,31),"")</f>
        <v/>
      </c>
      <c r="T179" s="54" t="str">
        <f>IF(S179=DATE($C$2+1,3,31),"〇","")</f>
        <v/>
      </c>
      <c r="U179" s="61" t="str">
        <f>IFERROR(DATE(YEAR($F179)+22+(TEXT($F179,"mm/dd")&gt;"04/01"),3,31),"")</f>
        <v/>
      </c>
      <c r="V179" s="54" t="str">
        <f>IF(U179=DATE($C$2+1,3,31),"〇","")</f>
        <v/>
      </c>
      <c r="W179" s="56" t="str">
        <f>IFERROR(DATEDIF($F179,G$3,"Y"),"")</f>
        <v/>
      </c>
      <c r="X179" s="56" t="str">
        <f t="shared" si="1074"/>
        <v/>
      </c>
      <c r="Y179" s="56" t="str">
        <f t="shared" si="1075"/>
        <v/>
      </c>
      <c r="Z179" s="56" t="str">
        <f t="shared" si="1076"/>
        <v/>
      </c>
      <c r="AA179" s="56" t="str">
        <f t="shared" si="1077"/>
        <v/>
      </c>
      <c r="AB179" s="56" t="str">
        <f t="shared" si="1078"/>
        <v/>
      </c>
      <c r="AC179" s="56" t="str">
        <f t="shared" si="1079"/>
        <v/>
      </c>
      <c r="AD179" s="56" t="str">
        <f t="shared" si="1080"/>
        <v/>
      </c>
      <c r="AE179" s="56" t="str">
        <f t="shared" si="1081"/>
        <v/>
      </c>
      <c r="AF179" s="56" t="str">
        <f t="shared" si="1082"/>
        <v/>
      </c>
      <c r="AG179" s="56" t="str">
        <f t="shared" si="1083"/>
        <v/>
      </c>
      <c r="AH179" s="62" t="str">
        <f t="shared" si="1084"/>
        <v/>
      </c>
      <c r="AI179" s="58" t="str">
        <f t="shared" si="1085"/>
        <v/>
      </c>
      <c r="AJ179" s="58" t="str">
        <f t="shared" si="1086"/>
        <v/>
      </c>
      <c r="AK179" s="58" t="str">
        <f t="shared" si="1087"/>
        <v/>
      </c>
      <c r="AL179" s="58" t="str">
        <f t="shared" si="1088"/>
        <v/>
      </c>
      <c r="AM179" s="58" t="str">
        <f t="shared" si="1089"/>
        <v/>
      </c>
      <c r="AN179" s="58" t="str">
        <f t="shared" si="1090"/>
        <v/>
      </c>
      <c r="AO179" s="58" t="str">
        <f t="shared" si="1091"/>
        <v/>
      </c>
      <c r="AP179" s="58" t="str">
        <f t="shared" si="1092"/>
        <v/>
      </c>
      <c r="AQ179" s="58" t="str">
        <f t="shared" si="1093"/>
        <v/>
      </c>
      <c r="AR179" s="58" t="str">
        <f t="shared" si="1094"/>
        <v/>
      </c>
      <c r="AS179" s="58" t="str">
        <f t="shared" si="1095"/>
        <v/>
      </c>
      <c r="AT179" s="63" t="str">
        <f t="shared" si="1096"/>
        <v/>
      </c>
      <c r="AU179" s="35"/>
    </row>
    <row r="180" spans="1:47" ht="18" customHeight="1" x14ac:dyDescent="0.4">
      <c r="A180" s="12"/>
      <c r="B180" s="8"/>
      <c r="C180" s="9"/>
      <c r="D180" s="9"/>
      <c r="E180" s="10"/>
      <c r="F180" s="4" t="str">
        <f>IFERROR(DATE(C180,D180,E180),"")</f>
        <v/>
      </c>
      <c r="G180" s="129">
        <f t="shared" si="1097"/>
        <v>0</v>
      </c>
      <c r="H180" s="130">
        <f t="shared" si="1064"/>
        <v>0</v>
      </c>
      <c r="I180" s="129">
        <f t="shared" si="1065"/>
        <v>0</v>
      </c>
      <c r="J180" s="130">
        <f t="shared" si="1066"/>
        <v>0</v>
      </c>
      <c r="K180" s="129">
        <f t="shared" si="1067"/>
        <v>0</v>
      </c>
      <c r="L180" s="130">
        <f t="shared" si="1068"/>
        <v>0</v>
      </c>
      <c r="M180" s="129">
        <f t="shared" si="1069"/>
        <v>0</v>
      </c>
      <c r="N180" s="130">
        <f t="shared" si="1070"/>
        <v>0</v>
      </c>
      <c r="O180" s="129">
        <f t="shared" si="1071"/>
        <v>0</v>
      </c>
      <c r="P180" s="130">
        <f t="shared" si="1072"/>
        <v>0</v>
      </c>
      <c r="Q180" s="129">
        <f t="shared" si="1073"/>
        <v>0</v>
      </c>
      <c r="R180" s="130">
        <f t="shared" si="1098"/>
        <v>0</v>
      </c>
      <c r="S180" s="60" t="str">
        <f t="shared" ref="S180" si="1099">IFERROR(DATE(YEAR($F180)+18+(TEXT($F180,"mm/dd")&gt;"04/01"),3,31),"")</f>
        <v/>
      </c>
      <c r="T180" s="54" t="str">
        <f>IF(S180=DATE($C$2+1,3,31),"〇","")</f>
        <v/>
      </c>
      <c r="U180" s="61" t="str">
        <f t="shared" ref="U180:U182" si="1100">IFERROR(DATE(YEAR($F180)+22+(TEXT($F180,"mm/dd")&gt;"04/01"),3,31),"")</f>
        <v/>
      </c>
      <c r="V180" s="54" t="str">
        <f>IF(U180=DATE($C$2+1,3,31),"〇","")</f>
        <v/>
      </c>
      <c r="W180" s="56" t="str">
        <f t="shared" ref="W180:W182" si="1101">IFERROR(DATEDIF($F180,G$3,"Y"),"")</f>
        <v/>
      </c>
      <c r="X180" s="56" t="str">
        <f t="shared" si="1074"/>
        <v/>
      </c>
      <c r="Y180" s="56" t="str">
        <f t="shared" si="1075"/>
        <v/>
      </c>
      <c r="Z180" s="56" t="str">
        <f t="shared" si="1076"/>
        <v/>
      </c>
      <c r="AA180" s="56" t="str">
        <f t="shared" si="1077"/>
        <v/>
      </c>
      <c r="AB180" s="56" t="str">
        <f t="shared" si="1078"/>
        <v/>
      </c>
      <c r="AC180" s="56" t="str">
        <f t="shared" si="1079"/>
        <v/>
      </c>
      <c r="AD180" s="56" t="str">
        <f t="shared" si="1080"/>
        <v/>
      </c>
      <c r="AE180" s="56" t="str">
        <f t="shared" si="1081"/>
        <v/>
      </c>
      <c r="AF180" s="56" t="str">
        <f t="shared" si="1082"/>
        <v/>
      </c>
      <c r="AG180" s="56" t="str">
        <f t="shared" si="1083"/>
        <v/>
      </c>
      <c r="AH180" s="62" t="str">
        <f t="shared" si="1084"/>
        <v/>
      </c>
      <c r="AI180" s="58" t="str">
        <f t="shared" ref="AI180" si="1102">IF(W180="","",COUNTIF($U180,"&gt;"&amp;$S$3)+COUNTIF(AI178:AI179,"&gt;0"))</f>
        <v/>
      </c>
      <c r="AJ180" s="58" t="str">
        <f t="shared" ref="AJ180" si="1103">IF(X180="","",COUNTIF($U180,"&gt;"&amp;$S$3)+COUNTIF(AJ178:AJ179,"&gt;0"))</f>
        <v/>
      </c>
      <c r="AK180" s="58" t="str">
        <f t="shared" ref="AK180" si="1104">IF(Y180="","",COUNTIF($U180,"&gt;"&amp;$S$3)+COUNTIF(AK178:AK179,"&gt;0"))</f>
        <v/>
      </c>
      <c r="AL180" s="58" t="str">
        <f t="shared" ref="AL180" si="1105">IF(Z180="","",COUNTIF($U180,"&gt;"&amp;$S$3)+COUNTIF(AL178:AL179,"&gt;0"))</f>
        <v/>
      </c>
      <c r="AM180" s="58" t="str">
        <f t="shared" ref="AM180" si="1106">IF(AA180="","",COUNTIF($U180,"&gt;"&amp;$S$3)+COUNTIF(AM178:AM179,"&gt;0"))</f>
        <v/>
      </c>
      <c r="AN180" s="58" t="str">
        <f t="shared" ref="AN180" si="1107">IF(AB180="","",COUNTIF($U180,"&gt;"&amp;$S$3)+COUNTIF(AN178:AN179,"&gt;0"))</f>
        <v/>
      </c>
      <c r="AO180" s="58" t="str">
        <f t="shared" ref="AO180" si="1108">IF(AC180="","",COUNTIF($U180,"&gt;"&amp;$S$3)+COUNTIF(AO178:AO179,"&gt;0"))</f>
        <v/>
      </c>
      <c r="AP180" s="58" t="str">
        <f t="shared" ref="AP180" si="1109">IF(AD180="","",COUNTIF($U180,"&gt;"&amp;$S$3)+COUNTIF(AP178:AP179,"&gt;0"))</f>
        <v/>
      </c>
      <c r="AQ180" s="58" t="str">
        <f t="shared" ref="AQ180" si="1110">IF(AE180="","",COUNTIF($U180,"&gt;"&amp;$S$3)+COUNTIF(AQ178:AQ179,"&gt;0"))</f>
        <v/>
      </c>
      <c r="AR180" s="58" t="str">
        <f t="shared" ref="AR180" si="1111">IF(AF180="","",COUNTIF($U180,"&gt;"&amp;$S$3)+COUNTIF(AR178:AR179,"&gt;0"))</f>
        <v/>
      </c>
      <c r="AS180" s="58" t="str">
        <f t="shared" ref="AS180" si="1112">IF(AG180="","",COUNTIF($U180,"&gt;"&amp;$S$3)+COUNTIF(AS178:AS179,"&gt;0"))</f>
        <v/>
      </c>
      <c r="AT180" s="63" t="str">
        <f t="shared" ref="AT180" si="1113">IF(AH180="","",COUNTIF($U180,"&gt;"&amp;$S$3)+COUNTIF(AT178:AT179,"&gt;0"))</f>
        <v/>
      </c>
      <c r="AU180" s="35"/>
    </row>
    <row r="181" spans="1:47" ht="18" customHeight="1" x14ac:dyDescent="0.4">
      <c r="A181" s="12"/>
      <c r="B181" s="8"/>
      <c r="C181" s="9"/>
      <c r="D181" s="9"/>
      <c r="E181" s="10"/>
      <c r="F181" s="4" t="str">
        <f>IFERROR(DATE(C181,D181,E181),"")</f>
        <v/>
      </c>
      <c r="G181" s="129">
        <f t="shared" si="1097"/>
        <v>0</v>
      </c>
      <c r="H181" s="130">
        <f t="shared" si="1064"/>
        <v>0</v>
      </c>
      <c r="I181" s="129">
        <f t="shared" si="1065"/>
        <v>0</v>
      </c>
      <c r="J181" s="130">
        <f t="shared" si="1066"/>
        <v>0</v>
      </c>
      <c r="K181" s="129">
        <f t="shared" si="1067"/>
        <v>0</v>
      </c>
      <c r="L181" s="130">
        <f t="shared" si="1068"/>
        <v>0</v>
      </c>
      <c r="M181" s="129">
        <f t="shared" si="1069"/>
        <v>0</v>
      </c>
      <c r="N181" s="130">
        <f t="shared" si="1070"/>
        <v>0</v>
      </c>
      <c r="O181" s="129">
        <f t="shared" si="1071"/>
        <v>0</v>
      </c>
      <c r="P181" s="130">
        <f t="shared" si="1072"/>
        <v>0</v>
      </c>
      <c r="Q181" s="129">
        <f t="shared" si="1073"/>
        <v>0</v>
      </c>
      <c r="R181" s="130">
        <f t="shared" si="1098"/>
        <v>0</v>
      </c>
      <c r="S181" s="60" t="str">
        <f>IFERROR(DATE(YEAR($F181)+18+(TEXT($F181,"mm/dd")&gt;"04/01"),3,31),"")</f>
        <v/>
      </c>
      <c r="T181" s="54" t="str">
        <f>IF(S181=DATE($C$2+1,3,31),"〇","")</f>
        <v/>
      </c>
      <c r="U181" s="61" t="str">
        <f t="shared" si="1100"/>
        <v/>
      </c>
      <c r="V181" s="54" t="str">
        <f>IF(U181=DATE($C$2+1,3,31),"〇","")</f>
        <v/>
      </c>
      <c r="W181" s="56" t="str">
        <f t="shared" si="1101"/>
        <v/>
      </c>
      <c r="X181" s="56" t="str">
        <f t="shared" si="1074"/>
        <v/>
      </c>
      <c r="Y181" s="56" t="str">
        <f t="shared" si="1075"/>
        <v/>
      </c>
      <c r="Z181" s="56" t="str">
        <f t="shared" si="1076"/>
        <v/>
      </c>
      <c r="AA181" s="56" t="str">
        <f t="shared" si="1077"/>
        <v/>
      </c>
      <c r="AB181" s="56" t="str">
        <f t="shared" si="1078"/>
        <v/>
      </c>
      <c r="AC181" s="56" t="str">
        <f t="shared" si="1079"/>
        <v/>
      </c>
      <c r="AD181" s="56" t="str">
        <f t="shared" si="1080"/>
        <v/>
      </c>
      <c r="AE181" s="56" t="str">
        <f t="shared" si="1081"/>
        <v/>
      </c>
      <c r="AF181" s="56" t="str">
        <f t="shared" si="1082"/>
        <v/>
      </c>
      <c r="AG181" s="56" t="str">
        <f t="shared" si="1083"/>
        <v/>
      </c>
      <c r="AH181" s="62" t="str">
        <f t="shared" si="1084"/>
        <v/>
      </c>
      <c r="AI181" s="58" t="str">
        <f t="shared" ref="AI181" si="1114">IF(W181="","",COUNTIF($U181,"&gt;"&amp;$S$3)+COUNTIF(AI178:AI180,"&gt;0"))</f>
        <v/>
      </c>
      <c r="AJ181" s="58" t="str">
        <f t="shared" ref="AJ181" si="1115">IF(X181="","",COUNTIF($U181,"&gt;"&amp;$S$3)+COUNTIF(AJ178:AJ180,"&gt;0"))</f>
        <v/>
      </c>
      <c r="AK181" s="58" t="str">
        <f t="shared" ref="AK181" si="1116">IF(Y181="","",COUNTIF($U181,"&gt;"&amp;$S$3)+COUNTIF(AK178:AK180,"&gt;0"))</f>
        <v/>
      </c>
      <c r="AL181" s="58" t="str">
        <f t="shared" ref="AL181" si="1117">IF(Z181="","",COUNTIF($U181,"&gt;"&amp;$S$3)+COUNTIF(AL178:AL180,"&gt;0"))</f>
        <v/>
      </c>
      <c r="AM181" s="58" t="str">
        <f t="shared" ref="AM181" si="1118">IF(AA181="","",COUNTIF($U181,"&gt;"&amp;$S$3)+COUNTIF(AM178:AM180,"&gt;0"))</f>
        <v/>
      </c>
      <c r="AN181" s="58" t="str">
        <f t="shared" ref="AN181" si="1119">IF(AB181="","",COUNTIF($U181,"&gt;"&amp;$S$3)+COUNTIF(AN178:AN180,"&gt;0"))</f>
        <v/>
      </c>
      <c r="AO181" s="58" t="str">
        <f t="shared" ref="AO181" si="1120">IF(AC181="","",COUNTIF($U181,"&gt;"&amp;$S$3)+COUNTIF(AO178:AO180,"&gt;0"))</f>
        <v/>
      </c>
      <c r="AP181" s="58" t="str">
        <f t="shared" ref="AP181" si="1121">IF(AD181="","",COUNTIF($U181,"&gt;"&amp;$S$3)+COUNTIF(AP178:AP180,"&gt;0"))</f>
        <v/>
      </c>
      <c r="AQ181" s="58" t="str">
        <f t="shared" ref="AQ181" si="1122">IF(AE181="","",COUNTIF($U181,"&gt;"&amp;$S$3)+COUNTIF(AQ178:AQ180,"&gt;0"))</f>
        <v/>
      </c>
      <c r="AR181" s="58" t="str">
        <f t="shared" ref="AR181" si="1123">IF(AF181="","",COUNTIF($U181,"&gt;"&amp;$S$3)+COUNTIF(AR178:AR180,"&gt;0"))</f>
        <v/>
      </c>
      <c r="AS181" s="58" t="str">
        <f t="shared" ref="AS181" si="1124">IF(AG181="","",COUNTIF($U181,"&gt;"&amp;$S$3)+COUNTIF(AS178:AS180,"&gt;0"))</f>
        <v/>
      </c>
      <c r="AT181" s="63" t="str">
        <f t="shared" ref="AT181" si="1125">IF(AH181="","",COUNTIF($U181,"&gt;"&amp;$S$3)+COUNTIF(AT178:AT180,"&gt;0"))</f>
        <v/>
      </c>
      <c r="AU181" s="35"/>
    </row>
    <row r="182" spans="1:47" ht="18" customHeight="1" x14ac:dyDescent="0.4">
      <c r="A182" s="13"/>
      <c r="B182" s="14"/>
      <c r="C182" s="15"/>
      <c r="D182" s="15"/>
      <c r="E182" s="16"/>
      <c r="F182" s="4" t="str">
        <f>IFERROR(DATE(C182,D182,E182),"")</f>
        <v/>
      </c>
      <c r="G182" s="129">
        <f t="shared" si="1097"/>
        <v>0</v>
      </c>
      <c r="H182" s="130">
        <f t="shared" si="1064"/>
        <v>0</v>
      </c>
      <c r="I182" s="129">
        <f t="shared" si="1065"/>
        <v>0</v>
      </c>
      <c r="J182" s="130">
        <f t="shared" si="1066"/>
        <v>0</v>
      </c>
      <c r="K182" s="129">
        <f t="shared" si="1067"/>
        <v>0</v>
      </c>
      <c r="L182" s="130">
        <f t="shared" si="1068"/>
        <v>0</v>
      </c>
      <c r="M182" s="129">
        <f t="shared" si="1069"/>
        <v>0</v>
      </c>
      <c r="N182" s="130">
        <f t="shared" si="1070"/>
        <v>0</v>
      </c>
      <c r="O182" s="129">
        <f t="shared" si="1071"/>
        <v>0</v>
      </c>
      <c r="P182" s="130">
        <f t="shared" si="1072"/>
        <v>0</v>
      </c>
      <c r="Q182" s="129">
        <f t="shared" si="1073"/>
        <v>0</v>
      </c>
      <c r="R182" s="130">
        <f t="shared" si="1098"/>
        <v>0</v>
      </c>
      <c r="S182" s="60" t="str">
        <f>IFERROR(DATE(YEAR($F182)+18+(TEXT($F182,"mm/dd")&gt;"04/01"),3,31),"")</f>
        <v/>
      </c>
      <c r="T182" s="54" t="str">
        <f>IF(S182=DATE($C$2+1,3,31),"〇","")</f>
        <v/>
      </c>
      <c r="U182" s="61" t="str">
        <f t="shared" si="1100"/>
        <v/>
      </c>
      <c r="V182" s="54" t="str">
        <f>IF(U182=DATE($C$2+1,3,31),"〇","")</f>
        <v/>
      </c>
      <c r="W182" s="56" t="str">
        <f t="shared" si="1101"/>
        <v/>
      </c>
      <c r="X182" s="56" t="str">
        <f t="shared" si="1074"/>
        <v/>
      </c>
      <c r="Y182" s="56" t="str">
        <f t="shared" si="1075"/>
        <v/>
      </c>
      <c r="Z182" s="56" t="str">
        <f t="shared" si="1076"/>
        <v/>
      </c>
      <c r="AA182" s="56" t="str">
        <f t="shared" si="1077"/>
        <v/>
      </c>
      <c r="AB182" s="56" t="str">
        <f t="shared" si="1078"/>
        <v/>
      </c>
      <c r="AC182" s="56" t="str">
        <f t="shared" si="1079"/>
        <v/>
      </c>
      <c r="AD182" s="56" t="str">
        <f t="shared" si="1080"/>
        <v/>
      </c>
      <c r="AE182" s="56" t="str">
        <f t="shared" si="1081"/>
        <v/>
      </c>
      <c r="AF182" s="56" t="str">
        <f t="shared" si="1082"/>
        <v/>
      </c>
      <c r="AG182" s="56" t="str">
        <f t="shared" si="1083"/>
        <v/>
      </c>
      <c r="AH182" s="64" t="str">
        <f t="shared" si="1084"/>
        <v/>
      </c>
      <c r="AI182" s="58" t="str">
        <f t="shared" ref="AI182" si="1126">IF(W182="","",COUNTIF($U182,"&gt;"&amp;$S$3)+COUNTIF(AI178:AI181,"&gt;0"))</f>
        <v/>
      </c>
      <c r="AJ182" s="58" t="str">
        <f t="shared" ref="AJ182" si="1127">IF(X182="","",COUNTIF($U182,"&gt;"&amp;$S$3)+COUNTIF(AJ178:AJ181,"&gt;0"))</f>
        <v/>
      </c>
      <c r="AK182" s="58" t="str">
        <f t="shared" ref="AK182" si="1128">IF(Y182="","",COUNTIF($U182,"&gt;"&amp;$S$3)+COUNTIF(AK178:AK181,"&gt;0"))</f>
        <v/>
      </c>
      <c r="AL182" s="58" t="str">
        <f t="shared" ref="AL182" si="1129">IF(Z182="","",COUNTIF($U182,"&gt;"&amp;$S$3)+COUNTIF(AL178:AL181,"&gt;0"))</f>
        <v/>
      </c>
      <c r="AM182" s="58" t="str">
        <f t="shared" ref="AM182" si="1130">IF(AA182="","",COUNTIF($U182,"&gt;"&amp;$S$3)+COUNTIF(AM178:AM181,"&gt;0"))</f>
        <v/>
      </c>
      <c r="AN182" s="58" t="str">
        <f t="shared" ref="AN182" si="1131">IF(AB182="","",COUNTIF($U182,"&gt;"&amp;$S$3)+COUNTIF(AN178:AN181,"&gt;0"))</f>
        <v/>
      </c>
      <c r="AO182" s="58" t="str">
        <f t="shared" ref="AO182" si="1132">IF(AC182="","",COUNTIF($U182,"&gt;"&amp;$S$3)+COUNTIF(AO178:AO181,"&gt;0"))</f>
        <v/>
      </c>
      <c r="AP182" s="58" t="str">
        <f t="shared" ref="AP182" si="1133">IF(AD182="","",COUNTIF($U182,"&gt;"&amp;$S$3)+COUNTIF(AP178:AP181,"&gt;0"))</f>
        <v/>
      </c>
      <c r="AQ182" s="58" t="str">
        <f t="shared" ref="AQ182" si="1134">IF(AE182="","",COUNTIF($U182,"&gt;"&amp;$S$3)+COUNTIF(AQ178:AQ181,"&gt;0"))</f>
        <v/>
      </c>
      <c r="AR182" s="58" t="str">
        <f t="shared" ref="AR182" si="1135">IF(AF182="","",COUNTIF($U182,"&gt;"&amp;$S$3)+COUNTIF(AR178:AR181,"&gt;0"))</f>
        <v/>
      </c>
      <c r="AS182" s="58" t="str">
        <f t="shared" ref="AS182" si="1136">IF(AG182="","",COUNTIF($U182,"&gt;"&amp;$S$3)+COUNTIF(AS178:AS181,"&gt;0"))</f>
        <v/>
      </c>
      <c r="AT182" s="63" t="str">
        <f t="shared" ref="AT182" si="1137">IF(AH182="","",COUNTIF($U182,"&gt;"&amp;$S$3)+COUNTIF(AT178:AT181,"&gt;0"))</f>
        <v/>
      </c>
      <c r="AU182" s="35"/>
    </row>
    <row r="183" spans="1:47" ht="18" customHeight="1" x14ac:dyDescent="0.4">
      <c r="A183" s="131"/>
      <c r="B183" s="141" t="s">
        <v>7</v>
      </c>
      <c r="C183" s="141"/>
      <c r="D183" s="141"/>
      <c r="E183" s="142"/>
      <c r="F183" s="2"/>
      <c r="G183" s="134">
        <f>SUM(G178:G182)</f>
        <v>0</v>
      </c>
      <c r="H183" s="135">
        <f t="shared" ref="H183" si="1138">SUM(H178:H182)</f>
        <v>0</v>
      </c>
      <c r="I183" s="134">
        <f>SUM(I178:I182)</f>
        <v>0</v>
      </c>
      <c r="J183" s="135">
        <f t="shared" ref="J183" si="1139">SUM(J178:J182)</f>
        <v>0</v>
      </c>
      <c r="K183" s="134">
        <f>SUM(K178:K182)</f>
        <v>0</v>
      </c>
      <c r="L183" s="135">
        <f t="shared" ref="L183" si="1140">SUM(L178:L182)</f>
        <v>0</v>
      </c>
      <c r="M183" s="134">
        <f>SUM(M178:M182)</f>
        <v>0</v>
      </c>
      <c r="N183" s="135">
        <f t="shared" ref="N183" si="1141">SUM(N178:N182)</f>
        <v>0</v>
      </c>
      <c r="O183" s="134">
        <f>SUM(O178:O182)</f>
        <v>0</v>
      </c>
      <c r="P183" s="135">
        <f t="shared" ref="P183" si="1142">SUM(P178:P182)</f>
        <v>0</v>
      </c>
      <c r="Q183" s="134">
        <f>SUM(Q178:Q182)</f>
        <v>0</v>
      </c>
      <c r="R183" s="136">
        <f t="shared" ref="R183" si="1143">SUM(R178:R182)</f>
        <v>0</v>
      </c>
      <c r="S183" s="65"/>
      <c r="T183" s="66"/>
      <c r="U183" s="67"/>
      <c r="V183" s="66"/>
      <c r="W183" s="68"/>
      <c r="X183" s="68"/>
      <c r="Y183" s="68"/>
      <c r="Z183" s="68"/>
      <c r="AA183" s="68"/>
      <c r="AB183" s="68"/>
      <c r="AC183" s="68"/>
      <c r="AD183" s="68"/>
      <c r="AE183" s="68"/>
      <c r="AF183" s="68"/>
      <c r="AG183" s="68"/>
      <c r="AH183" s="69"/>
      <c r="AI183" s="68"/>
      <c r="AJ183" s="68"/>
      <c r="AK183" s="68"/>
      <c r="AL183" s="68"/>
      <c r="AM183" s="68"/>
      <c r="AN183" s="68"/>
      <c r="AO183" s="68"/>
      <c r="AP183" s="68"/>
      <c r="AQ183" s="68"/>
      <c r="AR183" s="68"/>
      <c r="AS183" s="68"/>
      <c r="AT183" s="69"/>
      <c r="AU183" s="35"/>
    </row>
    <row r="184" spans="1:47" ht="18" customHeight="1" thickBot="1" x14ac:dyDescent="0.45">
      <c r="A184" s="137"/>
      <c r="B184" s="143" t="s">
        <v>8</v>
      </c>
      <c r="C184" s="143"/>
      <c r="D184" s="143"/>
      <c r="E184" s="144"/>
      <c r="F184" s="3"/>
      <c r="G184" s="140"/>
      <c r="H184" s="77">
        <f>SUM(G183,H183)</f>
        <v>0</v>
      </c>
      <c r="I184" s="140"/>
      <c r="J184" s="77">
        <f>SUM(I183,J183)</f>
        <v>0</v>
      </c>
      <c r="K184" s="140"/>
      <c r="L184" s="77">
        <f>SUM(K183,L183)</f>
        <v>0</v>
      </c>
      <c r="M184" s="140"/>
      <c r="N184" s="77">
        <f>SUM(M183,N183)</f>
        <v>0</v>
      </c>
      <c r="O184" s="140"/>
      <c r="P184" s="77">
        <f>SUM(O183,P183)</f>
        <v>0</v>
      </c>
      <c r="Q184" s="140"/>
      <c r="R184" s="78">
        <f>SUM(Q183,R183)</f>
        <v>0</v>
      </c>
      <c r="S184" s="70"/>
      <c r="T184" s="71"/>
      <c r="U184" s="72"/>
      <c r="V184" s="71"/>
      <c r="W184" s="77"/>
      <c r="X184" s="77"/>
      <c r="Y184" s="77"/>
      <c r="Z184" s="77"/>
      <c r="AA184" s="77"/>
      <c r="AB184" s="77"/>
      <c r="AC184" s="77"/>
      <c r="AD184" s="77"/>
      <c r="AE184" s="77"/>
      <c r="AF184" s="77"/>
      <c r="AG184" s="77"/>
      <c r="AH184" s="78"/>
      <c r="AI184" s="79"/>
      <c r="AJ184" s="79"/>
      <c r="AK184" s="79"/>
      <c r="AL184" s="79"/>
      <c r="AM184" s="79"/>
      <c r="AN184" s="79"/>
      <c r="AO184" s="79"/>
      <c r="AP184" s="79"/>
      <c r="AQ184" s="79"/>
      <c r="AR184" s="79"/>
      <c r="AS184" s="79"/>
      <c r="AT184" s="80"/>
      <c r="AU184" s="35"/>
    </row>
    <row r="185" spans="1:47" ht="18" customHeight="1" thickTop="1" x14ac:dyDescent="0.4">
      <c r="A185" s="7"/>
      <c r="B185" s="8"/>
      <c r="C185" s="9"/>
      <c r="D185" s="9"/>
      <c r="E185" s="10"/>
      <c r="F185" s="4" t="str">
        <f>IFERROR(DATE(C185,D185,E185),"")</f>
        <v/>
      </c>
      <c r="G185" s="129">
        <f>IFERROR(
    IF(W185&gt;18, 0,
        IF(AND(W185=18, $T185=""), 0,
            IF(AND(W185=17, $T185=""), 0,
                IF(AI185&gt;2, 30000,
                    IF(W185&lt;3, 15000, 10000)
                )
            )
        )
    ),
"")</f>
        <v>0</v>
      </c>
      <c r="H185" s="130">
        <f t="shared" ref="H185:H189" si="1144">IFERROR(
    IF(X185&gt;18, 0,
        IF(AND(X185=18, $T185=""), 0,
            IF(AJ185&gt;2, 30000,
                IF(X185&lt;3, 15000, 10000)
            )
        )
    ),
"")</f>
        <v>0</v>
      </c>
      <c r="I185" s="129">
        <f t="shared" ref="I185:I189" si="1145">IFERROR(
    IF(Y185&gt;18, 0,
        IF(AND(Y185=18, $T185=""), 0,
            IF(AK185&gt;2, 30000,
                IF(Y185&lt;3, 15000, 10000)
            )
        )
    ),
"")</f>
        <v>0</v>
      </c>
      <c r="J185" s="130">
        <f t="shared" ref="J185:J189" si="1146">IFERROR(
    IF(Z185&gt;18, 0,
        IF(AND(Z185=18, $T185=""), 0,
            IF(AL185&gt;2, 30000,
                IF(Z185&lt;3, 15000, 10000)
            )
        )
    ),
"")</f>
        <v>0</v>
      </c>
      <c r="K185" s="129">
        <f t="shared" ref="K185:K189" si="1147">IFERROR(
    IF(AA185&gt;18, 0,
        IF(AND(AA185=18, $T185=""), 0,
            IF(AM185&gt;2, 30000,
                IF(AA185&lt;3, 15000, 10000)
            )
        )
    ),
"")</f>
        <v>0</v>
      </c>
      <c r="L185" s="130">
        <f t="shared" ref="L185:L189" si="1148">IFERROR(
    IF(AB185&gt;18, 0,
        IF(AND(AB185=18, $T185=""), 0,
            IF(AN185&gt;2, 30000,
                IF(AB185&lt;3, 15000, 10000)
            )
        )
    ),
"")</f>
        <v>0</v>
      </c>
      <c r="M185" s="129">
        <f t="shared" ref="M185:M189" si="1149">IFERROR(
    IF(AC185&gt;18, 0,
        IF(AND(AC185=18, $T185=""), 0,
            IF(AO185&gt;2, 30000,
                IF(AC185&lt;3, 15000, 10000)
            )
        )
    ),
"")</f>
        <v>0</v>
      </c>
      <c r="N185" s="130">
        <f t="shared" ref="N185:N189" si="1150">IFERROR(
    IF(AD185&gt;18, 0,
        IF(AND(AD185=18, $T185=""), 0,
            IF(AP185&gt;2, 30000,
                IF(AD185&lt;3, 15000, 10000)
            )
        )
    ),
"")</f>
        <v>0</v>
      </c>
      <c r="O185" s="129">
        <f t="shared" ref="O185:O189" si="1151">IFERROR(
    IF(AE185&gt;18, 0,
        IF(AND(AE185=18, $T185=""), 0,
            IF(AQ185&gt;2, 30000,
                IF(AE185&lt;3, 15000, 10000)
            )
        )
    ),
"")</f>
        <v>0</v>
      </c>
      <c r="P185" s="130">
        <f t="shared" ref="P185:P189" si="1152">IFERROR(
    IF(AF185&gt;18, 0,
        IF(AND(AF185=18, $T185=""), 0,
            IF(AR185&gt;2, 30000,
                IF(AF185&lt;3, 15000, 10000)
            )
        )
    ),
"")</f>
        <v>0</v>
      </c>
      <c r="Q185" s="129">
        <f t="shared" ref="Q185:Q189" si="1153">IFERROR(
    IF(AG185&gt;18, 0,
        IF(AND(AG185=18, $T185=""), 0,
            IF(AS185&gt;2, 30000,
                IF(AG185&lt;3, 15000, 10000)
            )
        )
    ),
"")</f>
        <v>0</v>
      </c>
      <c r="R185" s="130">
        <f>IFERROR(
    IF(AH185&gt;18, 0,
        IF(AND(AH185=18, $T185=""), 0,
            IF(AT185&gt;2, 30000,
                IF(AH185&lt;3, 15000, 10000)
            )
        )
    ),
"")</f>
        <v>0</v>
      </c>
      <c r="S185" s="53" t="str">
        <f>IFERROR(DATE(YEAR($F185)+18+(TEXT($F185,"mm/dd")&gt;"04/01"),3,31),"")</f>
        <v/>
      </c>
      <c r="T185" s="54" t="str">
        <f>IF(S185=DATE($C$2+1,3,31),"〇","")</f>
        <v/>
      </c>
      <c r="U185" s="55" t="str">
        <f>IFERROR(DATE(YEAR($F185)+22+(TEXT($F185,"mm/dd")&gt;"04/01"),3,31),"")</f>
        <v/>
      </c>
      <c r="V185" s="54" t="str">
        <f>IF(U185=DATE($C$2+1,3,31),"〇","")</f>
        <v/>
      </c>
      <c r="W185" s="56" t="str">
        <f>IFERROR(DATEDIF($F185,G$3,"Y"),"")</f>
        <v/>
      </c>
      <c r="X185" s="56" t="str">
        <f t="shared" ref="X185:X189" si="1154">IFERROR(DATEDIF($F185,H$3,"Y"),"")</f>
        <v/>
      </c>
      <c r="Y185" s="56" t="str">
        <f t="shared" ref="Y185:Y189" si="1155">IFERROR(DATEDIF($F185,I$3,"Y"),"")</f>
        <v/>
      </c>
      <c r="Z185" s="56" t="str">
        <f t="shared" ref="Z185:Z189" si="1156">IFERROR(DATEDIF($F185,J$3,"Y"),"")</f>
        <v/>
      </c>
      <c r="AA185" s="56" t="str">
        <f t="shared" ref="AA185:AA189" si="1157">IFERROR(DATEDIF($F185,K$3,"Y"),"")</f>
        <v/>
      </c>
      <c r="AB185" s="56" t="str">
        <f t="shared" ref="AB185:AB189" si="1158">IFERROR(DATEDIF($F185,L$3,"Y"),"")</f>
        <v/>
      </c>
      <c r="AC185" s="56" t="str">
        <f t="shared" ref="AC185:AC189" si="1159">IFERROR(DATEDIF($F185,M$3,"Y"),"")</f>
        <v/>
      </c>
      <c r="AD185" s="56" t="str">
        <f t="shared" ref="AD185:AD189" si="1160">IFERROR(DATEDIF($F185,N$3,"Y"),"")</f>
        <v/>
      </c>
      <c r="AE185" s="56" t="str">
        <f t="shared" ref="AE185:AE189" si="1161">IFERROR(DATEDIF($F185,O$3,"Y"),"")</f>
        <v/>
      </c>
      <c r="AF185" s="56" t="str">
        <f t="shared" ref="AF185:AF189" si="1162">IFERROR(DATEDIF($F185,P$3,"Y"),"")</f>
        <v/>
      </c>
      <c r="AG185" s="56" t="str">
        <f t="shared" ref="AG185:AG189" si="1163">IFERROR(DATEDIF($F185,Q$3,"Y"),"")</f>
        <v/>
      </c>
      <c r="AH185" s="57" t="str">
        <f t="shared" ref="AH185:AH189" si="1164">IFERROR(IF(AND(MONTH(F185)=2,DAY(F185)=29),DATEDIF($F185,R$3+1,"Y"),DATEDIF($F185,R$3,"Y")),"")</f>
        <v/>
      </c>
      <c r="AI185" s="58" t="str">
        <f t="shared" ref="AI185:AI186" si="1165">IF(W185="","",COUNTIF($U185,"&gt;"&amp;$S$3)+COUNTIF(AI184,"&gt;0"))</f>
        <v/>
      </c>
      <c r="AJ185" s="58" t="str">
        <f t="shared" ref="AJ185:AJ186" si="1166">IF(X185="","",COUNTIF($U185,"&gt;"&amp;$S$3)+COUNTIF(AJ184,"&gt;0"))</f>
        <v/>
      </c>
      <c r="AK185" s="58" t="str">
        <f t="shared" ref="AK185:AK186" si="1167">IF(Y185="","",COUNTIF($U185,"&gt;"&amp;$S$3)+COUNTIF(AK184,"&gt;0"))</f>
        <v/>
      </c>
      <c r="AL185" s="58" t="str">
        <f t="shared" ref="AL185:AL186" si="1168">IF(Z185="","",COUNTIF($U185,"&gt;"&amp;$S$3)+COUNTIF(AL184,"&gt;0"))</f>
        <v/>
      </c>
      <c r="AM185" s="58" t="str">
        <f t="shared" ref="AM185:AM186" si="1169">IF(AA185="","",COUNTIF($U185,"&gt;"&amp;$S$3)+COUNTIF(AM184,"&gt;0"))</f>
        <v/>
      </c>
      <c r="AN185" s="58" t="str">
        <f t="shared" ref="AN185:AN186" si="1170">IF(AB185="","",COUNTIF($U185,"&gt;"&amp;$S$3)+COUNTIF(AN184,"&gt;0"))</f>
        <v/>
      </c>
      <c r="AO185" s="58" t="str">
        <f t="shared" ref="AO185:AO186" si="1171">IF(AC185="","",COUNTIF($U185,"&gt;"&amp;$S$3)+COUNTIF(AO184,"&gt;0"))</f>
        <v/>
      </c>
      <c r="AP185" s="58" t="str">
        <f t="shared" ref="AP185:AP186" si="1172">IF(AD185="","",COUNTIF($U185,"&gt;"&amp;$S$3)+COUNTIF(AP184,"&gt;0"))</f>
        <v/>
      </c>
      <c r="AQ185" s="58" t="str">
        <f t="shared" ref="AQ185:AQ186" si="1173">IF(AE185="","",COUNTIF($U185,"&gt;"&amp;$S$3)+COUNTIF(AQ184,"&gt;0"))</f>
        <v/>
      </c>
      <c r="AR185" s="58" t="str">
        <f t="shared" ref="AR185:AR186" si="1174">IF(AF185="","",COUNTIF($U185,"&gt;"&amp;$S$3)+COUNTIF(AR184,"&gt;0"))</f>
        <v/>
      </c>
      <c r="AS185" s="58" t="str">
        <f t="shared" ref="AS185:AS186" si="1175">IF(AG185="","",COUNTIF($U185,"&gt;"&amp;$S$3)+COUNTIF(AS184,"&gt;0"))</f>
        <v/>
      </c>
      <c r="AT185" s="59" t="str">
        <f t="shared" ref="AT185:AT186" si="1176">IF(AH185="","",COUNTIF($U185,"&gt;"&amp;$S$3)+COUNTIF(AT184,"&gt;0"))</f>
        <v/>
      </c>
      <c r="AU185" s="35"/>
    </row>
    <row r="186" spans="1:47" ht="18" customHeight="1" x14ac:dyDescent="0.4">
      <c r="A186" s="11"/>
      <c r="B186" s="8"/>
      <c r="C186" s="9"/>
      <c r="D186" s="9"/>
      <c r="E186" s="10"/>
      <c r="F186" s="4" t="str">
        <f>IFERROR(DATE(C186,D186,E186),"")</f>
        <v/>
      </c>
      <c r="G186" s="129">
        <f t="shared" ref="G186:G189" si="1177">IFERROR(
    IF(W186&gt;18, 0,
        IF(AND(W186=18, $T186=""), 0,
            IF(AND(W186=17, $T186=""), 0,
                IF(AI186&gt;2, 30000,
                    IF(W186&lt;3, 15000, 10000)
                )
            )
        )
    ),
"")</f>
        <v>0</v>
      </c>
      <c r="H186" s="130">
        <f t="shared" si="1144"/>
        <v>0</v>
      </c>
      <c r="I186" s="129">
        <f t="shared" si="1145"/>
        <v>0</v>
      </c>
      <c r="J186" s="130">
        <f t="shared" si="1146"/>
        <v>0</v>
      </c>
      <c r="K186" s="129">
        <f t="shared" si="1147"/>
        <v>0</v>
      </c>
      <c r="L186" s="130">
        <f t="shared" si="1148"/>
        <v>0</v>
      </c>
      <c r="M186" s="129">
        <f t="shared" si="1149"/>
        <v>0</v>
      </c>
      <c r="N186" s="130">
        <f t="shared" si="1150"/>
        <v>0</v>
      </c>
      <c r="O186" s="129">
        <f t="shared" si="1151"/>
        <v>0</v>
      </c>
      <c r="P186" s="130">
        <f t="shared" si="1152"/>
        <v>0</v>
      </c>
      <c r="Q186" s="129">
        <f t="shared" si="1153"/>
        <v>0</v>
      </c>
      <c r="R186" s="130">
        <f t="shared" ref="R186:R189" si="1178">IFERROR(
    IF(AH186&gt;18, 0,
        IF(AND(AH186=18, $T186=""), 0,
            IF(AT186&gt;2, 30000,
                IF(AH186&lt;3, 15000, 10000)
            )
        )
    ),
"")</f>
        <v>0</v>
      </c>
      <c r="S186" s="60" t="str">
        <f>IFERROR(DATE(YEAR($F186)+18+(TEXT($F186,"mm/dd")&gt;"04/01"),3,31),"")</f>
        <v/>
      </c>
      <c r="T186" s="54" t="str">
        <f>IF(S186=DATE($C$2+1,3,31),"〇","")</f>
        <v/>
      </c>
      <c r="U186" s="61" t="str">
        <f>IFERROR(DATE(YEAR($F186)+22+(TEXT($F186,"mm/dd")&gt;"04/01"),3,31),"")</f>
        <v/>
      </c>
      <c r="V186" s="54" t="str">
        <f>IF(U186=DATE($C$2+1,3,31),"〇","")</f>
        <v/>
      </c>
      <c r="W186" s="56" t="str">
        <f>IFERROR(DATEDIF($F186,G$3,"Y"),"")</f>
        <v/>
      </c>
      <c r="X186" s="56" t="str">
        <f t="shared" si="1154"/>
        <v/>
      </c>
      <c r="Y186" s="56" t="str">
        <f t="shared" si="1155"/>
        <v/>
      </c>
      <c r="Z186" s="56" t="str">
        <f t="shared" si="1156"/>
        <v/>
      </c>
      <c r="AA186" s="56" t="str">
        <f t="shared" si="1157"/>
        <v/>
      </c>
      <c r="AB186" s="56" t="str">
        <f t="shared" si="1158"/>
        <v/>
      </c>
      <c r="AC186" s="56" t="str">
        <f t="shared" si="1159"/>
        <v/>
      </c>
      <c r="AD186" s="56" t="str">
        <f t="shared" si="1160"/>
        <v/>
      </c>
      <c r="AE186" s="56" t="str">
        <f t="shared" si="1161"/>
        <v/>
      </c>
      <c r="AF186" s="56" t="str">
        <f t="shared" si="1162"/>
        <v/>
      </c>
      <c r="AG186" s="56" t="str">
        <f t="shared" si="1163"/>
        <v/>
      </c>
      <c r="AH186" s="62" t="str">
        <f t="shared" si="1164"/>
        <v/>
      </c>
      <c r="AI186" s="58" t="str">
        <f t="shared" si="1165"/>
        <v/>
      </c>
      <c r="AJ186" s="58" t="str">
        <f t="shared" si="1166"/>
        <v/>
      </c>
      <c r="AK186" s="58" t="str">
        <f t="shared" si="1167"/>
        <v/>
      </c>
      <c r="AL186" s="58" t="str">
        <f t="shared" si="1168"/>
        <v/>
      </c>
      <c r="AM186" s="58" t="str">
        <f t="shared" si="1169"/>
        <v/>
      </c>
      <c r="AN186" s="58" t="str">
        <f t="shared" si="1170"/>
        <v/>
      </c>
      <c r="AO186" s="58" t="str">
        <f t="shared" si="1171"/>
        <v/>
      </c>
      <c r="AP186" s="58" t="str">
        <f t="shared" si="1172"/>
        <v/>
      </c>
      <c r="AQ186" s="58" t="str">
        <f t="shared" si="1173"/>
        <v/>
      </c>
      <c r="AR186" s="58" t="str">
        <f t="shared" si="1174"/>
        <v/>
      </c>
      <c r="AS186" s="58" t="str">
        <f t="shared" si="1175"/>
        <v/>
      </c>
      <c r="AT186" s="63" t="str">
        <f t="shared" si="1176"/>
        <v/>
      </c>
      <c r="AU186" s="35"/>
    </row>
    <row r="187" spans="1:47" ht="18" customHeight="1" x14ac:dyDescent="0.4">
      <c r="A187" s="12"/>
      <c r="B187" s="8"/>
      <c r="C187" s="9"/>
      <c r="D187" s="9"/>
      <c r="E187" s="10"/>
      <c r="F187" s="4" t="str">
        <f>IFERROR(DATE(C187,D187,E187),"")</f>
        <v/>
      </c>
      <c r="G187" s="129">
        <f t="shared" si="1177"/>
        <v>0</v>
      </c>
      <c r="H187" s="130">
        <f t="shared" si="1144"/>
        <v>0</v>
      </c>
      <c r="I187" s="129">
        <f t="shared" si="1145"/>
        <v>0</v>
      </c>
      <c r="J187" s="130">
        <f t="shared" si="1146"/>
        <v>0</v>
      </c>
      <c r="K187" s="129">
        <f t="shared" si="1147"/>
        <v>0</v>
      </c>
      <c r="L187" s="130">
        <f t="shared" si="1148"/>
        <v>0</v>
      </c>
      <c r="M187" s="129">
        <f t="shared" si="1149"/>
        <v>0</v>
      </c>
      <c r="N187" s="130">
        <f t="shared" si="1150"/>
        <v>0</v>
      </c>
      <c r="O187" s="129">
        <f t="shared" si="1151"/>
        <v>0</v>
      </c>
      <c r="P187" s="130">
        <f t="shared" si="1152"/>
        <v>0</v>
      </c>
      <c r="Q187" s="129">
        <f t="shared" si="1153"/>
        <v>0</v>
      </c>
      <c r="R187" s="130">
        <f t="shared" si="1178"/>
        <v>0</v>
      </c>
      <c r="S187" s="60" t="str">
        <f t="shared" ref="S187" si="1179">IFERROR(DATE(YEAR($F187)+18+(TEXT($F187,"mm/dd")&gt;"04/01"),3,31),"")</f>
        <v/>
      </c>
      <c r="T187" s="54" t="str">
        <f>IF(S187=DATE($C$2+1,3,31),"〇","")</f>
        <v/>
      </c>
      <c r="U187" s="61" t="str">
        <f t="shared" ref="U187:U189" si="1180">IFERROR(DATE(YEAR($F187)+22+(TEXT($F187,"mm/dd")&gt;"04/01"),3,31),"")</f>
        <v/>
      </c>
      <c r="V187" s="54" t="str">
        <f>IF(U187=DATE($C$2+1,3,31),"〇","")</f>
        <v/>
      </c>
      <c r="W187" s="56" t="str">
        <f t="shared" ref="W187:W189" si="1181">IFERROR(DATEDIF($F187,G$3,"Y"),"")</f>
        <v/>
      </c>
      <c r="X187" s="56" t="str">
        <f t="shared" si="1154"/>
        <v/>
      </c>
      <c r="Y187" s="56" t="str">
        <f t="shared" si="1155"/>
        <v/>
      </c>
      <c r="Z187" s="56" t="str">
        <f t="shared" si="1156"/>
        <v/>
      </c>
      <c r="AA187" s="56" t="str">
        <f t="shared" si="1157"/>
        <v/>
      </c>
      <c r="AB187" s="56" t="str">
        <f t="shared" si="1158"/>
        <v/>
      </c>
      <c r="AC187" s="56" t="str">
        <f t="shared" si="1159"/>
        <v/>
      </c>
      <c r="AD187" s="56" t="str">
        <f t="shared" si="1160"/>
        <v/>
      </c>
      <c r="AE187" s="56" t="str">
        <f t="shared" si="1161"/>
        <v/>
      </c>
      <c r="AF187" s="56" t="str">
        <f t="shared" si="1162"/>
        <v/>
      </c>
      <c r="AG187" s="56" t="str">
        <f t="shared" si="1163"/>
        <v/>
      </c>
      <c r="AH187" s="62" t="str">
        <f t="shared" si="1164"/>
        <v/>
      </c>
      <c r="AI187" s="58" t="str">
        <f t="shared" ref="AI187" si="1182">IF(W187="","",COUNTIF($U187,"&gt;"&amp;$S$3)+COUNTIF(AI185:AI186,"&gt;0"))</f>
        <v/>
      </c>
      <c r="AJ187" s="58" t="str">
        <f t="shared" ref="AJ187" si="1183">IF(X187="","",COUNTIF($U187,"&gt;"&amp;$S$3)+COUNTIF(AJ185:AJ186,"&gt;0"))</f>
        <v/>
      </c>
      <c r="AK187" s="58" t="str">
        <f t="shared" ref="AK187" si="1184">IF(Y187="","",COUNTIF($U187,"&gt;"&amp;$S$3)+COUNTIF(AK185:AK186,"&gt;0"))</f>
        <v/>
      </c>
      <c r="AL187" s="58" t="str">
        <f t="shared" ref="AL187" si="1185">IF(Z187="","",COUNTIF($U187,"&gt;"&amp;$S$3)+COUNTIF(AL185:AL186,"&gt;0"))</f>
        <v/>
      </c>
      <c r="AM187" s="58" t="str">
        <f t="shared" ref="AM187" si="1186">IF(AA187="","",COUNTIF($U187,"&gt;"&amp;$S$3)+COUNTIF(AM185:AM186,"&gt;0"))</f>
        <v/>
      </c>
      <c r="AN187" s="58" t="str">
        <f t="shared" ref="AN187" si="1187">IF(AB187="","",COUNTIF($U187,"&gt;"&amp;$S$3)+COUNTIF(AN185:AN186,"&gt;0"))</f>
        <v/>
      </c>
      <c r="AO187" s="58" t="str">
        <f t="shared" ref="AO187" si="1188">IF(AC187="","",COUNTIF($U187,"&gt;"&amp;$S$3)+COUNTIF(AO185:AO186,"&gt;0"))</f>
        <v/>
      </c>
      <c r="AP187" s="58" t="str">
        <f t="shared" ref="AP187" si="1189">IF(AD187="","",COUNTIF($U187,"&gt;"&amp;$S$3)+COUNTIF(AP185:AP186,"&gt;0"))</f>
        <v/>
      </c>
      <c r="AQ187" s="58" t="str">
        <f t="shared" ref="AQ187" si="1190">IF(AE187="","",COUNTIF($U187,"&gt;"&amp;$S$3)+COUNTIF(AQ185:AQ186,"&gt;0"))</f>
        <v/>
      </c>
      <c r="AR187" s="58" t="str">
        <f t="shared" ref="AR187" si="1191">IF(AF187="","",COUNTIF($U187,"&gt;"&amp;$S$3)+COUNTIF(AR185:AR186,"&gt;0"))</f>
        <v/>
      </c>
      <c r="AS187" s="58" t="str">
        <f t="shared" ref="AS187" si="1192">IF(AG187="","",COUNTIF($U187,"&gt;"&amp;$S$3)+COUNTIF(AS185:AS186,"&gt;0"))</f>
        <v/>
      </c>
      <c r="AT187" s="63" t="str">
        <f t="shared" ref="AT187" si="1193">IF(AH187="","",COUNTIF($U187,"&gt;"&amp;$S$3)+COUNTIF(AT185:AT186,"&gt;0"))</f>
        <v/>
      </c>
      <c r="AU187" s="35"/>
    </row>
    <row r="188" spans="1:47" ht="18" customHeight="1" x14ac:dyDescent="0.4">
      <c r="A188" s="12"/>
      <c r="B188" s="8"/>
      <c r="C188" s="9"/>
      <c r="D188" s="9"/>
      <c r="E188" s="10"/>
      <c r="F188" s="4" t="str">
        <f>IFERROR(DATE(C188,D188,E188),"")</f>
        <v/>
      </c>
      <c r="G188" s="129">
        <f t="shared" si="1177"/>
        <v>0</v>
      </c>
      <c r="H188" s="130">
        <f t="shared" si="1144"/>
        <v>0</v>
      </c>
      <c r="I188" s="129">
        <f t="shared" si="1145"/>
        <v>0</v>
      </c>
      <c r="J188" s="130">
        <f t="shared" si="1146"/>
        <v>0</v>
      </c>
      <c r="K188" s="129">
        <f t="shared" si="1147"/>
        <v>0</v>
      </c>
      <c r="L188" s="130">
        <f t="shared" si="1148"/>
        <v>0</v>
      </c>
      <c r="M188" s="129">
        <f t="shared" si="1149"/>
        <v>0</v>
      </c>
      <c r="N188" s="130">
        <f t="shared" si="1150"/>
        <v>0</v>
      </c>
      <c r="O188" s="129">
        <f t="shared" si="1151"/>
        <v>0</v>
      </c>
      <c r="P188" s="130">
        <f t="shared" si="1152"/>
        <v>0</v>
      </c>
      <c r="Q188" s="129">
        <f t="shared" si="1153"/>
        <v>0</v>
      </c>
      <c r="R188" s="130">
        <f t="shared" si="1178"/>
        <v>0</v>
      </c>
      <c r="S188" s="60" t="str">
        <f>IFERROR(DATE(YEAR($F188)+18+(TEXT($F188,"mm/dd")&gt;"04/01"),3,31),"")</f>
        <v/>
      </c>
      <c r="T188" s="54" t="str">
        <f>IF(S188=DATE($C$2+1,3,31),"〇","")</f>
        <v/>
      </c>
      <c r="U188" s="61" t="str">
        <f t="shared" si="1180"/>
        <v/>
      </c>
      <c r="V188" s="54" t="str">
        <f>IF(U188=DATE($C$2+1,3,31),"〇","")</f>
        <v/>
      </c>
      <c r="W188" s="56" t="str">
        <f t="shared" si="1181"/>
        <v/>
      </c>
      <c r="X188" s="56" t="str">
        <f t="shared" si="1154"/>
        <v/>
      </c>
      <c r="Y188" s="56" t="str">
        <f t="shared" si="1155"/>
        <v/>
      </c>
      <c r="Z188" s="56" t="str">
        <f t="shared" si="1156"/>
        <v/>
      </c>
      <c r="AA188" s="56" t="str">
        <f t="shared" si="1157"/>
        <v/>
      </c>
      <c r="AB188" s="56" t="str">
        <f t="shared" si="1158"/>
        <v/>
      </c>
      <c r="AC188" s="56" t="str">
        <f t="shared" si="1159"/>
        <v/>
      </c>
      <c r="AD188" s="56" t="str">
        <f t="shared" si="1160"/>
        <v/>
      </c>
      <c r="AE188" s="56" t="str">
        <f t="shared" si="1161"/>
        <v/>
      </c>
      <c r="AF188" s="56" t="str">
        <f t="shared" si="1162"/>
        <v/>
      </c>
      <c r="AG188" s="56" t="str">
        <f t="shared" si="1163"/>
        <v/>
      </c>
      <c r="AH188" s="62" t="str">
        <f t="shared" si="1164"/>
        <v/>
      </c>
      <c r="AI188" s="58" t="str">
        <f t="shared" ref="AI188" si="1194">IF(W188="","",COUNTIF($U188,"&gt;"&amp;$S$3)+COUNTIF(AI185:AI187,"&gt;0"))</f>
        <v/>
      </c>
      <c r="AJ188" s="58" t="str">
        <f t="shared" ref="AJ188" si="1195">IF(X188="","",COUNTIF($U188,"&gt;"&amp;$S$3)+COUNTIF(AJ185:AJ187,"&gt;0"))</f>
        <v/>
      </c>
      <c r="AK188" s="58" t="str">
        <f t="shared" ref="AK188" si="1196">IF(Y188="","",COUNTIF($U188,"&gt;"&amp;$S$3)+COUNTIF(AK185:AK187,"&gt;0"))</f>
        <v/>
      </c>
      <c r="AL188" s="58" t="str">
        <f t="shared" ref="AL188" si="1197">IF(Z188="","",COUNTIF($U188,"&gt;"&amp;$S$3)+COUNTIF(AL185:AL187,"&gt;0"))</f>
        <v/>
      </c>
      <c r="AM188" s="58" t="str">
        <f t="shared" ref="AM188" si="1198">IF(AA188="","",COUNTIF($U188,"&gt;"&amp;$S$3)+COUNTIF(AM185:AM187,"&gt;0"))</f>
        <v/>
      </c>
      <c r="AN188" s="58" t="str">
        <f t="shared" ref="AN188" si="1199">IF(AB188="","",COUNTIF($U188,"&gt;"&amp;$S$3)+COUNTIF(AN185:AN187,"&gt;0"))</f>
        <v/>
      </c>
      <c r="AO188" s="58" t="str">
        <f t="shared" ref="AO188" si="1200">IF(AC188="","",COUNTIF($U188,"&gt;"&amp;$S$3)+COUNTIF(AO185:AO187,"&gt;0"))</f>
        <v/>
      </c>
      <c r="AP188" s="58" t="str">
        <f t="shared" ref="AP188" si="1201">IF(AD188="","",COUNTIF($U188,"&gt;"&amp;$S$3)+COUNTIF(AP185:AP187,"&gt;0"))</f>
        <v/>
      </c>
      <c r="AQ188" s="58" t="str">
        <f t="shared" ref="AQ188" si="1202">IF(AE188="","",COUNTIF($U188,"&gt;"&amp;$S$3)+COUNTIF(AQ185:AQ187,"&gt;0"))</f>
        <v/>
      </c>
      <c r="AR188" s="58" t="str">
        <f t="shared" ref="AR188" si="1203">IF(AF188="","",COUNTIF($U188,"&gt;"&amp;$S$3)+COUNTIF(AR185:AR187,"&gt;0"))</f>
        <v/>
      </c>
      <c r="AS188" s="58" t="str">
        <f t="shared" ref="AS188" si="1204">IF(AG188="","",COUNTIF($U188,"&gt;"&amp;$S$3)+COUNTIF(AS185:AS187,"&gt;0"))</f>
        <v/>
      </c>
      <c r="AT188" s="63" t="str">
        <f t="shared" ref="AT188" si="1205">IF(AH188="","",COUNTIF($U188,"&gt;"&amp;$S$3)+COUNTIF(AT185:AT187,"&gt;0"))</f>
        <v/>
      </c>
      <c r="AU188" s="35"/>
    </row>
    <row r="189" spans="1:47" ht="18" customHeight="1" x14ac:dyDescent="0.4">
      <c r="A189" s="13"/>
      <c r="B189" s="14"/>
      <c r="C189" s="15"/>
      <c r="D189" s="15"/>
      <c r="E189" s="16"/>
      <c r="F189" s="4" t="str">
        <f>IFERROR(DATE(C189,D189,E189),"")</f>
        <v/>
      </c>
      <c r="G189" s="129">
        <f t="shared" si="1177"/>
        <v>0</v>
      </c>
      <c r="H189" s="130">
        <f t="shared" si="1144"/>
        <v>0</v>
      </c>
      <c r="I189" s="129">
        <f t="shared" si="1145"/>
        <v>0</v>
      </c>
      <c r="J189" s="130">
        <f t="shared" si="1146"/>
        <v>0</v>
      </c>
      <c r="K189" s="129">
        <f t="shared" si="1147"/>
        <v>0</v>
      </c>
      <c r="L189" s="130">
        <f t="shared" si="1148"/>
        <v>0</v>
      </c>
      <c r="M189" s="129">
        <f t="shared" si="1149"/>
        <v>0</v>
      </c>
      <c r="N189" s="130">
        <f t="shared" si="1150"/>
        <v>0</v>
      </c>
      <c r="O189" s="129">
        <f t="shared" si="1151"/>
        <v>0</v>
      </c>
      <c r="P189" s="130">
        <f t="shared" si="1152"/>
        <v>0</v>
      </c>
      <c r="Q189" s="129">
        <f t="shared" si="1153"/>
        <v>0</v>
      </c>
      <c r="R189" s="130">
        <f t="shared" si="1178"/>
        <v>0</v>
      </c>
      <c r="S189" s="60" t="str">
        <f>IFERROR(DATE(YEAR($F189)+18+(TEXT($F189,"mm/dd")&gt;"04/01"),3,31),"")</f>
        <v/>
      </c>
      <c r="T189" s="54" t="str">
        <f>IF(S189=DATE($C$2+1,3,31),"〇","")</f>
        <v/>
      </c>
      <c r="U189" s="61" t="str">
        <f t="shared" si="1180"/>
        <v/>
      </c>
      <c r="V189" s="54" t="str">
        <f>IF(U189=DATE($C$2+1,3,31),"〇","")</f>
        <v/>
      </c>
      <c r="W189" s="56" t="str">
        <f t="shared" si="1181"/>
        <v/>
      </c>
      <c r="X189" s="56" t="str">
        <f t="shared" si="1154"/>
        <v/>
      </c>
      <c r="Y189" s="56" t="str">
        <f t="shared" si="1155"/>
        <v/>
      </c>
      <c r="Z189" s="56" t="str">
        <f t="shared" si="1156"/>
        <v/>
      </c>
      <c r="AA189" s="56" t="str">
        <f t="shared" si="1157"/>
        <v/>
      </c>
      <c r="AB189" s="56" t="str">
        <f t="shared" si="1158"/>
        <v/>
      </c>
      <c r="AC189" s="56" t="str">
        <f t="shared" si="1159"/>
        <v/>
      </c>
      <c r="AD189" s="56" t="str">
        <f t="shared" si="1160"/>
        <v/>
      </c>
      <c r="AE189" s="56" t="str">
        <f t="shared" si="1161"/>
        <v/>
      </c>
      <c r="AF189" s="56" t="str">
        <f t="shared" si="1162"/>
        <v/>
      </c>
      <c r="AG189" s="56" t="str">
        <f t="shared" si="1163"/>
        <v/>
      </c>
      <c r="AH189" s="64" t="str">
        <f t="shared" si="1164"/>
        <v/>
      </c>
      <c r="AI189" s="58" t="str">
        <f t="shared" ref="AI189" si="1206">IF(W189="","",COUNTIF($U189,"&gt;"&amp;$S$3)+COUNTIF(AI185:AI188,"&gt;0"))</f>
        <v/>
      </c>
      <c r="AJ189" s="58" t="str">
        <f t="shared" ref="AJ189" si="1207">IF(X189="","",COUNTIF($U189,"&gt;"&amp;$S$3)+COUNTIF(AJ185:AJ188,"&gt;0"))</f>
        <v/>
      </c>
      <c r="AK189" s="58" t="str">
        <f t="shared" ref="AK189" si="1208">IF(Y189="","",COUNTIF($U189,"&gt;"&amp;$S$3)+COUNTIF(AK185:AK188,"&gt;0"))</f>
        <v/>
      </c>
      <c r="AL189" s="58" t="str">
        <f t="shared" ref="AL189" si="1209">IF(Z189="","",COUNTIF($U189,"&gt;"&amp;$S$3)+COUNTIF(AL185:AL188,"&gt;0"))</f>
        <v/>
      </c>
      <c r="AM189" s="58" t="str">
        <f t="shared" ref="AM189" si="1210">IF(AA189="","",COUNTIF($U189,"&gt;"&amp;$S$3)+COUNTIF(AM185:AM188,"&gt;0"))</f>
        <v/>
      </c>
      <c r="AN189" s="58" t="str">
        <f t="shared" ref="AN189" si="1211">IF(AB189="","",COUNTIF($U189,"&gt;"&amp;$S$3)+COUNTIF(AN185:AN188,"&gt;0"))</f>
        <v/>
      </c>
      <c r="AO189" s="58" t="str">
        <f t="shared" ref="AO189" si="1212">IF(AC189="","",COUNTIF($U189,"&gt;"&amp;$S$3)+COUNTIF(AO185:AO188,"&gt;0"))</f>
        <v/>
      </c>
      <c r="AP189" s="58" t="str">
        <f t="shared" ref="AP189" si="1213">IF(AD189="","",COUNTIF($U189,"&gt;"&amp;$S$3)+COUNTIF(AP185:AP188,"&gt;0"))</f>
        <v/>
      </c>
      <c r="AQ189" s="58" t="str">
        <f t="shared" ref="AQ189" si="1214">IF(AE189="","",COUNTIF($U189,"&gt;"&amp;$S$3)+COUNTIF(AQ185:AQ188,"&gt;0"))</f>
        <v/>
      </c>
      <c r="AR189" s="58" t="str">
        <f t="shared" ref="AR189" si="1215">IF(AF189="","",COUNTIF($U189,"&gt;"&amp;$S$3)+COUNTIF(AR185:AR188,"&gt;0"))</f>
        <v/>
      </c>
      <c r="AS189" s="58" t="str">
        <f t="shared" ref="AS189" si="1216">IF(AG189="","",COUNTIF($U189,"&gt;"&amp;$S$3)+COUNTIF(AS185:AS188,"&gt;0"))</f>
        <v/>
      </c>
      <c r="AT189" s="63" t="str">
        <f t="shared" ref="AT189" si="1217">IF(AH189="","",COUNTIF($U189,"&gt;"&amp;$S$3)+COUNTIF(AT185:AT188,"&gt;0"))</f>
        <v/>
      </c>
      <c r="AU189" s="35"/>
    </row>
    <row r="190" spans="1:47" ht="18" customHeight="1" x14ac:dyDescent="0.4">
      <c r="A190" s="131"/>
      <c r="B190" s="141" t="s">
        <v>7</v>
      </c>
      <c r="C190" s="141"/>
      <c r="D190" s="141"/>
      <c r="E190" s="142"/>
      <c r="F190" s="2"/>
      <c r="G190" s="134">
        <f>SUM(G185:G189)</f>
        <v>0</v>
      </c>
      <c r="H190" s="135">
        <f t="shared" ref="H190" si="1218">SUM(H185:H189)</f>
        <v>0</v>
      </c>
      <c r="I190" s="134">
        <f>SUM(I185:I189)</f>
        <v>0</v>
      </c>
      <c r="J190" s="135">
        <f t="shared" ref="J190" si="1219">SUM(J185:J189)</f>
        <v>0</v>
      </c>
      <c r="K190" s="134">
        <f>SUM(K185:K189)</f>
        <v>0</v>
      </c>
      <c r="L190" s="135">
        <f t="shared" ref="L190" si="1220">SUM(L185:L189)</f>
        <v>0</v>
      </c>
      <c r="M190" s="134">
        <f>SUM(M185:M189)</f>
        <v>0</v>
      </c>
      <c r="N190" s="135">
        <f t="shared" ref="N190" si="1221">SUM(N185:N189)</f>
        <v>0</v>
      </c>
      <c r="O190" s="134">
        <f>SUM(O185:O189)</f>
        <v>0</v>
      </c>
      <c r="P190" s="135">
        <f t="shared" ref="P190" si="1222">SUM(P185:P189)</f>
        <v>0</v>
      </c>
      <c r="Q190" s="134">
        <f>SUM(Q185:Q189)</f>
        <v>0</v>
      </c>
      <c r="R190" s="136">
        <f t="shared" ref="R190" si="1223">SUM(R185:R189)</f>
        <v>0</v>
      </c>
      <c r="S190" s="65"/>
      <c r="T190" s="66"/>
      <c r="U190" s="67"/>
      <c r="V190" s="66"/>
      <c r="W190" s="68"/>
      <c r="X190" s="68"/>
      <c r="Y190" s="68"/>
      <c r="Z190" s="68"/>
      <c r="AA190" s="68"/>
      <c r="AB190" s="68"/>
      <c r="AC190" s="68"/>
      <c r="AD190" s="68"/>
      <c r="AE190" s="68"/>
      <c r="AF190" s="68"/>
      <c r="AG190" s="68"/>
      <c r="AH190" s="69"/>
      <c r="AI190" s="68"/>
      <c r="AJ190" s="68"/>
      <c r="AK190" s="68"/>
      <c r="AL190" s="68"/>
      <c r="AM190" s="68"/>
      <c r="AN190" s="68"/>
      <c r="AO190" s="68"/>
      <c r="AP190" s="68"/>
      <c r="AQ190" s="68"/>
      <c r="AR190" s="68"/>
      <c r="AS190" s="68"/>
      <c r="AT190" s="69"/>
      <c r="AU190" s="35"/>
    </row>
    <row r="191" spans="1:47" ht="18" customHeight="1" thickBot="1" x14ac:dyDescent="0.45">
      <c r="A191" s="137"/>
      <c r="B191" s="143" t="s">
        <v>8</v>
      </c>
      <c r="C191" s="143"/>
      <c r="D191" s="143"/>
      <c r="E191" s="144"/>
      <c r="F191" s="3"/>
      <c r="G191" s="140"/>
      <c r="H191" s="77">
        <f>SUM(G190,H190)</f>
        <v>0</v>
      </c>
      <c r="I191" s="140"/>
      <c r="J191" s="77">
        <f>SUM(I190,J190)</f>
        <v>0</v>
      </c>
      <c r="K191" s="140"/>
      <c r="L191" s="77">
        <f>SUM(K190,L190)</f>
        <v>0</v>
      </c>
      <c r="M191" s="140"/>
      <c r="N191" s="77">
        <f>SUM(M190,N190)</f>
        <v>0</v>
      </c>
      <c r="O191" s="140"/>
      <c r="P191" s="77">
        <f>SUM(O190,P190)</f>
        <v>0</v>
      </c>
      <c r="Q191" s="140"/>
      <c r="R191" s="78">
        <f>SUM(Q190,R190)</f>
        <v>0</v>
      </c>
      <c r="S191" s="70"/>
      <c r="T191" s="71"/>
      <c r="U191" s="72"/>
      <c r="V191" s="71"/>
      <c r="W191" s="77"/>
      <c r="X191" s="77"/>
      <c r="Y191" s="77"/>
      <c r="Z191" s="77"/>
      <c r="AA191" s="77"/>
      <c r="AB191" s="77"/>
      <c r="AC191" s="77"/>
      <c r="AD191" s="77"/>
      <c r="AE191" s="77"/>
      <c r="AF191" s="77"/>
      <c r="AG191" s="77"/>
      <c r="AH191" s="78"/>
      <c r="AI191" s="79"/>
      <c r="AJ191" s="79"/>
      <c r="AK191" s="79"/>
      <c r="AL191" s="79"/>
      <c r="AM191" s="79"/>
      <c r="AN191" s="79"/>
      <c r="AO191" s="79"/>
      <c r="AP191" s="79"/>
      <c r="AQ191" s="79"/>
      <c r="AR191" s="79"/>
      <c r="AS191" s="79"/>
      <c r="AT191" s="80"/>
      <c r="AU191" s="35"/>
    </row>
    <row r="192" spans="1:47" ht="18" customHeight="1" thickTop="1" x14ac:dyDescent="0.4">
      <c r="A192" s="7"/>
      <c r="B192" s="8"/>
      <c r="C192" s="9"/>
      <c r="D192" s="9"/>
      <c r="E192" s="10"/>
      <c r="F192" s="4" t="str">
        <f>IFERROR(DATE(C192,D192,E192),"")</f>
        <v/>
      </c>
      <c r="G192" s="129">
        <f>IFERROR(
    IF(W192&gt;18, 0,
        IF(AND(W192=18, $T192=""), 0,
            IF(AND(W192=17, $T192=""), 0,
                IF(AI192&gt;2, 30000,
                    IF(W192&lt;3, 15000, 10000)
                )
            )
        )
    ),
"")</f>
        <v>0</v>
      </c>
      <c r="H192" s="130">
        <f t="shared" ref="H192:H196" si="1224">IFERROR(
    IF(X192&gt;18, 0,
        IF(AND(X192=18, $T192=""), 0,
            IF(AJ192&gt;2, 30000,
                IF(X192&lt;3, 15000, 10000)
            )
        )
    ),
"")</f>
        <v>0</v>
      </c>
      <c r="I192" s="129">
        <f t="shared" ref="I192:I196" si="1225">IFERROR(
    IF(Y192&gt;18, 0,
        IF(AND(Y192=18, $T192=""), 0,
            IF(AK192&gt;2, 30000,
                IF(Y192&lt;3, 15000, 10000)
            )
        )
    ),
"")</f>
        <v>0</v>
      </c>
      <c r="J192" s="130">
        <f t="shared" ref="J192:J196" si="1226">IFERROR(
    IF(Z192&gt;18, 0,
        IF(AND(Z192=18, $T192=""), 0,
            IF(AL192&gt;2, 30000,
                IF(Z192&lt;3, 15000, 10000)
            )
        )
    ),
"")</f>
        <v>0</v>
      </c>
      <c r="K192" s="129">
        <f t="shared" ref="K192:K196" si="1227">IFERROR(
    IF(AA192&gt;18, 0,
        IF(AND(AA192=18, $T192=""), 0,
            IF(AM192&gt;2, 30000,
                IF(AA192&lt;3, 15000, 10000)
            )
        )
    ),
"")</f>
        <v>0</v>
      </c>
      <c r="L192" s="130">
        <f t="shared" ref="L192:L196" si="1228">IFERROR(
    IF(AB192&gt;18, 0,
        IF(AND(AB192=18, $T192=""), 0,
            IF(AN192&gt;2, 30000,
                IF(AB192&lt;3, 15000, 10000)
            )
        )
    ),
"")</f>
        <v>0</v>
      </c>
      <c r="M192" s="129">
        <f t="shared" ref="M192:M196" si="1229">IFERROR(
    IF(AC192&gt;18, 0,
        IF(AND(AC192=18, $T192=""), 0,
            IF(AO192&gt;2, 30000,
                IF(AC192&lt;3, 15000, 10000)
            )
        )
    ),
"")</f>
        <v>0</v>
      </c>
      <c r="N192" s="130">
        <f t="shared" ref="N192:N196" si="1230">IFERROR(
    IF(AD192&gt;18, 0,
        IF(AND(AD192=18, $T192=""), 0,
            IF(AP192&gt;2, 30000,
                IF(AD192&lt;3, 15000, 10000)
            )
        )
    ),
"")</f>
        <v>0</v>
      </c>
      <c r="O192" s="129">
        <f t="shared" ref="O192:O196" si="1231">IFERROR(
    IF(AE192&gt;18, 0,
        IF(AND(AE192=18, $T192=""), 0,
            IF(AQ192&gt;2, 30000,
                IF(AE192&lt;3, 15000, 10000)
            )
        )
    ),
"")</f>
        <v>0</v>
      </c>
      <c r="P192" s="130">
        <f t="shared" ref="P192:P196" si="1232">IFERROR(
    IF(AF192&gt;18, 0,
        IF(AND(AF192=18, $T192=""), 0,
            IF(AR192&gt;2, 30000,
                IF(AF192&lt;3, 15000, 10000)
            )
        )
    ),
"")</f>
        <v>0</v>
      </c>
      <c r="Q192" s="129">
        <f t="shared" ref="Q192:Q196" si="1233">IFERROR(
    IF(AG192&gt;18, 0,
        IF(AND(AG192=18, $T192=""), 0,
            IF(AS192&gt;2, 30000,
                IF(AG192&lt;3, 15000, 10000)
            )
        )
    ),
"")</f>
        <v>0</v>
      </c>
      <c r="R192" s="130">
        <f>IFERROR(
    IF(AH192&gt;18, 0,
        IF(AND(AH192=18, $T192=""), 0,
            IF(AT192&gt;2, 30000,
                IF(AH192&lt;3, 15000, 10000)
            )
        )
    ),
"")</f>
        <v>0</v>
      </c>
      <c r="S192" s="53" t="str">
        <f>IFERROR(DATE(YEAR($F192)+18+(TEXT($F192,"mm/dd")&gt;"04/01"),3,31),"")</f>
        <v/>
      </c>
      <c r="T192" s="54" t="str">
        <f>IF(S192=DATE($C$2+1,3,31),"〇","")</f>
        <v/>
      </c>
      <c r="U192" s="55" t="str">
        <f>IFERROR(DATE(YEAR($F192)+22+(TEXT($F192,"mm/dd")&gt;"04/01"),3,31),"")</f>
        <v/>
      </c>
      <c r="V192" s="54" t="str">
        <f>IF(U192=DATE($C$2+1,3,31),"〇","")</f>
        <v/>
      </c>
      <c r="W192" s="56" t="str">
        <f>IFERROR(DATEDIF($F192,G$3,"Y"),"")</f>
        <v/>
      </c>
      <c r="X192" s="56" t="str">
        <f t="shared" ref="X192:X196" si="1234">IFERROR(DATEDIF($F192,H$3,"Y"),"")</f>
        <v/>
      </c>
      <c r="Y192" s="56" t="str">
        <f t="shared" ref="Y192:Y196" si="1235">IFERROR(DATEDIF($F192,I$3,"Y"),"")</f>
        <v/>
      </c>
      <c r="Z192" s="56" t="str">
        <f t="shared" ref="Z192:Z196" si="1236">IFERROR(DATEDIF($F192,J$3,"Y"),"")</f>
        <v/>
      </c>
      <c r="AA192" s="56" t="str">
        <f t="shared" ref="AA192:AA196" si="1237">IFERROR(DATEDIF($F192,K$3,"Y"),"")</f>
        <v/>
      </c>
      <c r="AB192" s="56" t="str">
        <f t="shared" ref="AB192:AB196" si="1238">IFERROR(DATEDIF($F192,L$3,"Y"),"")</f>
        <v/>
      </c>
      <c r="AC192" s="56" t="str">
        <f t="shared" ref="AC192:AC196" si="1239">IFERROR(DATEDIF($F192,M$3,"Y"),"")</f>
        <v/>
      </c>
      <c r="AD192" s="56" t="str">
        <f t="shared" ref="AD192:AD196" si="1240">IFERROR(DATEDIF($F192,N$3,"Y"),"")</f>
        <v/>
      </c>
      <c r="AE192" s="56" t="str">
        <f t="shared" ref="AE192:AE196" si="1241">IFERROR(DATEDIF($F192,O$3,"Y"),"")</f>
        <v/>
      </c>
      <c r="AF192" s="56" t="str">
        <f t="shared" ref="AF192:AF196" si="1242">IFERROR(DATEDIF($F192,P$3,"Y"),"")</f>
        <v/>
      </c>
      <c r="AG192" s="56" t="str">
        <f t="shared" ref="AG192:AG196" si="1243">IFERROR(DATEDIF($F192,Q$3,"Y"),"")</f>
        <v/>
      </c>
      <c r="AH192" s="57" t="str">
        <f t="shared" ref="AH192:AH196" si="1244">IFERROR(IF(AND(MONTH(F192)=2,DAY(F192)=29),DATEDIF($F192,R$3+1,"Y"),DATEDIF($F192,R$3,"Y")),"")</f>
        <v/>
      </c>
      <c r="AI192" s="58" t="str">
        <f t="shared" ref="AI192:AI193" si="1245">IF(W192="","",COUNTIF($U192,"&gt;"&amp;$S$3)+COUNTIF(AI191,"&gt;0"))</f>
        <v/>
      </c>
      <c r="AJ192" s="58" t="str">
        <f t="shared" ref="AJ192:AJ193" si="1246">IF(X192="","",COUNTIF($U192,"&gt;"&amp;$S$3)+COUNTIF(AJ191,"&gt;0"))</f>
        <v/>
      </c>
      <c r="AK192" s="58" t="str">
        <f t="shared" ref="AK192:AK193" si="1247">IF(Y192="","",COUNTIF($U192,"&gt;"&amp;$S$3)+COUNTIF(AK191,"&gt;0"))</f>
        <v/>
      </c>
      <c r="AL192" s="58" t="str">
        <f t="shared" ref="AL192:AL193" si="1248">IF(Z192="","",COUNTIF($U192,"&gt;"&amp;$S$3)+COUNTIF(AL191,"&gt;0"))</f>
        <v/>
      </c>
      <c r="AM192" s="58" t="str">
        <f t="shared" ref="AM192:AM193" si="1249">IF(AA192="","",COUNTIF($U192,"&gt;"&amp;$S$3)+COUNTIF(AM191,"&gt;0"))</f>
        <v/>
      </c>
      <c r="AN192" s="58" t="str">
        <f t="shared" ref="AN192:AN193" si="1250">IF(AB192="","",COUNTIF($U192,"&gt;"&amp;$S$3)+COUNTIF(AN191,"&gt;0"))</f>
        <v/>
      </c>
      <c r="AO192" s="58" t="str">
        <f t="shared" ref="AO192:AO193" si="1251">IF(AC192="","",COUNTIF($U192,"&gt;"&amp;$S$3)+COUNTIF(AO191,"&gt;0"))</f>
        <v/>
      </c>
      <c r="AP192" s="58" t="str">
        <f t="shared" ref="AP192:AP193" si="1252">IF(AD192="","",COUNTIF($U192,"&gt;"&amp;$S$3)+COUNTIF(AP191,"&gt;0"))</f>
        <v/>
      </c>
      <c r="AQ192" s="58" t="str">
        <f t="shared" ref="AQ192:AQ193" si="1253">IF(AE192="","",COUNTIF($U192,"&gt;"&amp;$S$3)+COUNTIF(AQ191,"&gt;0"))</f>
        <v/>
      </c>
      <c r="AR192" s="58" t="str">
        <f t="shared" ref="AR192:AR193" si="1254">IF(AF192="","",COUNTIF($U192,"&gt;"&amp;$S$3)+COUNTIF(AR191,"&gt;0"))</f>
        <v/>
      </c>
      <c r="AS192" s="58" t="str">
        <f t="shared" ref="AS192:AS193" si="1255">IF(AG192="","",COUNTIF($U192,"&gt;"&amp;$S$3)+COUNTIF(AS191,"&gt;0"))</f>
        <v/>
      </c>
      <c r="AT192" s="59" t="str">
        <f t="shared" ref="AT192:AT193" si="1256">IF(AH192="","",COUNTIF($U192,"&gt;"&amp;$S$3)+COUNTIF(AT191,"&gt;0"))</f>
        <v/>
      </c>
      <c r="AU192" s="35"/>
    </row>
    <row r="193" spans="1:47" ht="18" customHeight="1" x14ac:dyDescent="0.4">
      <c r="A193" s="11"/>
      <c r="B193" s="8"/>
      <c r="C193" s="9"/>
      <c r="D193" s="9"/>
      <c r="E193" s="10"/>
      <c r="F193" s="4" t="str">
        <f>IFERROR(DATE(C193,D193,E193),"")</f>
        <v/>
      </c>
      <c r="G193" s="129">
        <f t="shared" ref="G193:G196" si="1257">IFERROR(
    IF(W193&gt;18, 0,
        IF(AND(W193=18, $T193=""), 0,
            IF(AND(W193=17, $T193=""), 0,
                IF(AI193&gt;2, 30000,
                    IF(W193&lt;3, 15000, 10000)
                )
            )
        )
    ),
"")</f>
        <v>0</v>
      </c>
      <c r="H193" s="130">
        <f t="shared" si="1224"/>
        <v>0</v>
      </c>
      <c r="I193" s="129">
        <f t="shared" si="1225"/>
        <v>0</v>
      </c>
      <c r="J193" s="130">
        <f t="shared" si="1226"/>
        <v>0</v>
      </c>
      <c r="K193" s="129">
        <f t="shared" si="1227"/>
        <v>0</v>
      </c>
      <c r="L193" s="130">
        <f t="shared" si="1228"/>
        <v>0</v>
      </c>
      <c r="M193" s="129">
        <f t="shared" si="1229"/>
        <v>0</v>
      </c>
      <c r="N193" s="130">
        <f t="shared" si="1230"/>
        <v>0</v>
      </c>
      <c r="O193" s="129">
        <f t="shared" si="1231"/>
        <v>0</v>
      </c>
      <c r="P193" s="130">
        <f t="shared" si="1232"/>
        <v>0</v>
      </c>
      <c r="Q193" s="129">
        <f t="shared" si="1233"/>
        <v>0</v>
      </c>
      <c r="R193" s="130">
        <f t="shared" ref="R193:R196" si="1258">IFERROR(
    IF(AH193&gt;18, 0,
        IF(AND(AH193=18, $T193=""), 0,
            IF(AT193&gt;2, 30000,
                IF(AH193&lt;3, 15000, 10000)
            )
        )
    ),
"")</f>
        <v>0</v>
      </c>
      <c r="S193" s="60" t="str">
        <f>IFERROR(DATE(YEAR($F193)+18+(TEXT($F193,"mm/dd")&gt;"04/01"),3,31),"")</f>
        <v/>
      </c>
      <c r="T193" s="54" t="str">
        <f>IF(S193=DATE($C$2+1,3,31),"〇","")</f>
        <v/>
      </c>
      <c r="U193" s="61" t="str">
        <f>IFERROR(DATE(YEAR($F193)+22+(TEXT($F193,"mm/dd")&gt;"04/01"),3,31),"")</f>
        <v/>
      </c>
      <c r="V193" s="54" t="str">
        <f>IF(U193=DATE($C$2+1,3,31),"〇","")</f>
        <v/>
      </c>
      <c r="W193" s="56" t="str">
        <f>IFERROR(DATEDIF($F193,G$3,"Y"),"")</f>
        <v/>
      </c>
      <c r="X193" s="56" t="str">
        <f t="shared" si="1234"/>
        <v/>
      </c>
      <c r="Y193" s="56" t="str">
        <f t="shared" si="1235"/>
        <v/>
      </c>
      <c r="Z193" s="56" t="str">
        <f t="shared" si="1236"/>
        <v/>
      </c>
      <c r="AA193" s="56" t="str">
        <f t="shared" si="1237"/>
        <v/>
      </c>
      <c r="AB193" s="56" t="str">
        <f t="shared" si="1238"/>
        <v/>
      </c>
      <c r="AC193" s="56" t="str">
        <f t="shared" si="1239"/>
        <v/>
      </c>
      <c r="AD193" s="56" t="str">
        <f t="shared" si="1240"/>
        <v/>
      </c>
      <c r="AE193" s="56" t="str">
        <f t="shared" si="1241"/>
        <v/>
      </c>
      <c r="AF193" s="56" t="str">
        <f t="shared" si="1242"/>
        <v/>
      </c>
      <c r="AG193" s="56" t="str">
        <f t="shared" si="1243"/>
        <v/>
      </c>
      <c r="AH193" s="62" t="str">
        <f t="shared" si="1244"/>
        <v/>
      </c>
      <c r="AI193" s="58" t="str">
        <f t="shared" si="1245"/>
        <v/>
      </c>
      <c r="AJ193" s="58" t="str">
        <f t="shared" si="1246"/>
        <v/>
      </c>
      <c r="AK193" s="58" t="str">
        <f t="shared" si="1247"/>
        <v/>
      </c>
      <c r="AL193" s="58" t="str">
        <f t="shared" si="1248"/>
        <v/>
      </c>
      <c r="AM193" s="58" t="str">
        <f t="shared" si="1249"/>
        <v/>
      </c>
      <c r="AN193" s="58" t="str">
        <f t="shared" si="1250"/>
        <v/>
      </c>
      <c r="AO193" s="58" t="str">
        <f t="shared" si="1251"/>
        <v/>
      </c>
      <c r="AP193" s="58" t="str">
        <f t="shared" si="1252"/>
        <v/>
      </c>
      <c r="AQ193" s="58" t="str">
        <f t="shared" si="1253"/>
        <v/>
      </c>
      <c r="AR193" s="58" t="str">
        <f t="shared" si="1254"/>
        <v/>
      </c>
      <c r="AS193" s="58" t="str">
        <f t="shared" si="1255"/>
        <v/>
      </c>
      <c r="AT193" s="63" t="str">
        <f t="shared" si="1256"/>
        <v/>
      </c>
      <c r="AU193" s="35"/>
    </row>
    <row r="194" spans="1:47" ht="18" customHeight="1" x14ac:dyDescent="0.4">
      <c r="A194" s="12"/>
      <c r="B194" s="8"/>
      <c r="C194" s="9"/>
      <c r="D194" s="9"/>
      <c r="E194" s="10"/>
      <c r="F194" s="4" t="str">
        <f>IFERROR(DATE(C194,D194,E194),"")</f>
        <v/>
      </c>
      <c r="G194" s="129">
        <f t="shared" si="1257"/>
        <v>0</v>
      </c>
      <c r="H194" s="130">
        <f t="shared" si="1224"/>
        <v>0</v>
      </c>
      <c r="I194" s="129">
        <f t="shared" si="1225"/>
        <v>0</v>
      </c>
      <c r="J194" s="130">
        <f t="shared" si="1226"/>
        <v>0</v>
      </c>
      <c r="K194" s="129">
        <f t="shared" si="1227"/>
        <v>0</v>
      </c>
      <c r="L194" s="130">
        <f t="shared" si="1228"/>
        <v>0</v>
      </c>
      <c r="M194" s="129">
        <f t="shared" si="1229"/>
        <v>0</v>
      </c>
      <c r="N194" s="130">
        <f t="shared" si="1230"/>
        <v>0</v>
      </c>
      <c r="O194" s="129">
        <f t="shared" si="1231"/>
        <v>0</v>
      </c>
      <c r="P194" s="130">
        <f t="shared" si="1232"/>
        <v>0</v>
      </c>
      <c r="Q194" s="129">
        <f t="shared" si="1233"/>
        <v>0</v>
      </c>
      <c r="R194" s="130">
        <f t="shared" si="1258"/>
        <v>0</v>
      </c>
      <c r="S194" s="60" t="str">
        <f t="shared" ref="S194" si="1259">IFERROR(DATE(YEAR($F194)+18+(TEXT($F194,"mm/dd")&gt;"04/01"),3,31),"")</f>
        <v/>
      </c>
      <c r="T194" s="54" t="str">
        <f>IF(S194=DATE($C$2+1,3,31),"〇","")</f>
        <v/>
      </c>
      <c r="U194" s="61" t="str">
        <f t="shared" ref="U194:U196" si="1260">IFERROR(DATE(YEAR($F194)+22+(TEXT($F194,"mm/dd")&gt;"04/01"),3,31),"")</f>
        <v/>
      </c>
      <c r="V194" s="54" t="str">
        <f>IF(U194=DATE($C$2+1,3,31),"〇","")</f>
        <v/>
      </c>
      <c r="W194" s="56" t="str">
        <f t="shared" ref="W194:W196" si="1261">IFERROR(DATEDIF($F194,G$3,"Y"),"")</f>
        <v/>
      </c>
      <c r="X194" s="56" t="str">
        <f t="shared" si="1234"/>
        <v/>
      </c>
      <c r="Y194" s="56" t="str">
        <f t="shared" si="1235"/>
        <v/>
      </c>
      <c r="Z194" s="56" t="str">
        <f t="shared" si="1236"/>
        <v/>
      </c>
      <c r="AA194" s="56" t="str">
        <f t="shared" si="1237"/>
        <v/>
      </c>
      <c r="AB194" s="56" t="str">
        <f t="shared" si="1238"/>
        <v/>
      </c>
      <c r="AC194" s="56" t="str">
        <f t="shared" si="1239"/>
        <v/>
      </c>
      <c r="AD194" s="56" t="str">
        <f t="shared" si="1240"/>
        <v/>
      </c>
      <c r="AE194" s="56" t="str">
        <f t="shared" si="1241"/>
        <v/>
      </c>
      <c r="AF194" s="56" t="str">
        <f t="shared" si="1242"/>
        <v/>
      </c>
      <c r="AG194" s="56" t="str">
        <f t="shared" si="1243"/>
        <v/>
      </c>
      <c r="AH194" s="62" t="str">
        <f t="shared" si="1244"/>
        <v/>
      </c>
      <c r="AI194" s="58" t="str">
        <f t="shared" ref="AI194" si="1262">IF(W194="","",COUNTIF($U194,"&gt;"&amp;$S$3)+COUNTIF(AI192:AI193,"&gt;0"))</f>
        <v/>
      </c>
      <c r="AJ194" s="58" t="str">
        <f t="shared" ref="AJ194" si="1263">IF(X194="","",COUNTIF($U194,"&gt;"&amp;$S$3)+COUNTIF(AJ192:AJ193,"&gt;0"))</f>
        <v/>
      </c>
      <c r="AK194" s="58" t="str">
        <f t="shared" ref="AK194" si="1264">IF(Y194="","",COUNTIF($U194,"&gt;"&amp;$S$3)+COUNTIF(AK192:AK193,"&gt;0"))</f>
        <v/>
      </c>
      <c r="AL194" s="58" t="str">
        <f t="shared" ref="AL194" si="1265">IF(Z194="","",COUNTIF($U194,"&gt;"&amp;$S$3)+COUNTIF(AL192:AL193,"&gt;0"))</f>
        <v/>
      </c>
      <c r="AM194" s="58" t="str">
        <f t="shared" ref="AM194" si="1266">IF(AA194="","",COUNTIF($U194,"&gt;"&amp;$S$3)+COUNTIF(AM192:AM193,"&gt;0"))</f>
        <v/>
      </c>
      <c r="AN194" s="58" t="str">
        <f t="shared" ref="AN194" si="1267">IF(AB194="","",COUNTIF($U194,"&gt;"&amp;$S$3)+COUNTIF(AN192:AN193,"&gt;0"))</f>
        <v/>
      </c>
      <c r="AO194" s="58" t="str">
        <f t="shared" ref="AO194" si="1268">IF(AC194="","",COUNTIF($U194,"&gt;"&amp;$S$3)+COUNTIF(AO192:AO193,"&gt;0"))</f>
        <v/>
      </c>
      <c r="AP194" s="58" t="str">
        <f t="shared" ref="AP194" si="1269">IF(AD194="","",COUNTIF($U194,"&gt;"&amp;$S$3)+COUNTIF(AP192:AP193,"&gt;0"))</f>
        <v/>
      </c>
      <c r="AQ194" s="58" t="str">
        <f t="shared" ref="AQ194" si="1270">IF(AE194="","",COUNTIF($U194,"&gt;"&amp;$S$3)+COUNTIF(AQ192:AQ193,"&gt;0"))</f>
        <v/>
      </c>
      <c r="AR194" s="58" t="str">
        <f t="shared" ref="AR194" si="1271">IF(AF194="","",COUNTIF($U194,"&gt;"&amp;$S$3)+COUNTIF(AR192:AR193,"&gt;0"))</f>
        <v/>
      </c>
      <c r="AS194" s="58" t="str">
        <f t="shared" ref="AS194" si="1272">IF(AG194="","",COUNTIF($U194,"&gt;"&amp;$S$3)+COUNTIF(AS192:AS193,"&gt;0"))</f>
        <v/>
      </c>
      <c r="AT194" s="63" t="str">
        <f t="shared" ref="AT194" si="1273">IF(AH194="","",COUNTIF($U194,"&gt;"&amp;$S$3)+COUNTIF(AT192:AT193,"&gt;0"))</f>
        <v/>
      </c>
      <c r="AU194" s="35"/>
    </row>
    <row r="195" spans="1:47" ht="18" customHeight="1" x14ac:dyDescent="0.4">
      <c r="A195" s="12"/>
      <c r="B195" s="8"/>
      <c r="C195" s="9"/>
      <c r="D195" s="9"/>
      <c r="E195" s="10"/>
      <c r="F195" s="4" t="str">
        <f>IFERROR(DATE(C195,D195,E195),"")</f>
        <v/>
      </c>
      <c r="G195" s="129">
        <f t="shared" si="1257"/>
        <v>0</v>
      </c>
      <c r="H195" s="130">
        <f t="shared" si="1224"/>
        <v>0</v>
      </c>
      <c r="I195" s="129">
        <f t="shared" si="1225"/>
        <v>0</v>
      </c>
      <c r="J195" s="130">
        <f t="shared" si="1226"/>
        <v>0</v>
      </c>
      <c r="K195" s="129">
        <f t="shared" si="1227"/>
        <v>0</v>
      </c>
      <c r="L195" s="130">
        <f t="shared" si="1228"/>
        <v>0</v>
      </c>
      <c r="M195" s="129">
        <f t="shared" si="1229"/>
        <v>0</v>
      </c>
      <c r="N195" s="130">
        <f t="shared" si="1230"/>
        <v>0</v>
      </c>
      <c r="O195" s="129">
        <f t="shared" si="1231"/>
        <v>0</v>
      </c>
      <c r="P195" s="130">
        <f t="shared" si="1232"/>
        <v>0</v>
      </c>
      <c r="Q195" s="129">
        <f t="shared" si="1233"/>
        <v>0</v>
      </c>
      <c r="R195" s="130">
        <f t="shared" si="1258"/>
        <v>0</v>
      </c>
      <c r="S195" s="60" t="str">
        <f>IFERROR(DATE(YEAR($F195)+18+(TEXT($F195,"mm/dd")&gt;"04/01"),3,31),"")</f>
        <v/>
      </c>
      <c r="T195" s="54" t="str">
        <f>IF(S195=DATE($C$2+1,3,31),"〇","")</f>
        <v/>
      </c>
      <c r="U195" s="61" t="str">
        <f t="shared" si="1260"/>
        <v/>
      </c>
      <c r="V195" s="54" t="str">
        <f>IF(U195=DATE($C$2+1,3,31),"〇","")</f>
        <v/>
      </c>
      <c r="W195" s="56" t="str">
        <f t="shared" si="1261"/>
        <v/>
      </c>
      <c r="X195" s="56" t="str">
        <f t="shared" si="1234"/>
        <v/>
      </c>
      <c r="Y195" s="56" t="str">
        <f t="shared" si="1235"/>
        <v/>
      </c>
      <c r="Z195" s="56" t="str">
        <f t="shared" si="1236"/>
        <v/>
      </c>
      <c r="AA195" s="56" t="str">
        <f t="shared" si="1237"/>
        <v/>
      </c>
      <c r="AB195" s="56" t="str">
        <f t="shared" si="1238"/>
        <v/>
      </c>
      <c r="AC195" s="56" t="str">
        <f t="shared" si="1239"/>
        <v/>
      </c>
      <c r="AD195" s="56" t="str">
        <f t="shared" si="1240"/>
        <v/>
      </c>
      <c r="AE195" s="56" t="str">
        <f t="shared" si="1241"/>
        <v/>
      </c>
      <c r="AF195" s="56" t="str">
        <f t="shared" si="1242"/>
        <v/>
      </c>
      <c r="AG195" s="56" t="str">
        <f t="shared" si="1243"/>
        <v/>
      </c>
      <c r="AH195" s="62" t="str">
        <f t="shared" si="1244"/>
        <v/>
      </c>
      <c r="AI195" s="58" t="str">
        <f t="shared" ref="AI195" si="1274">IF(W195="","",COUNTIF($U195,"&gt;"&amp;$S$3)+COUNTIF(AI192:AI194,"&gt;0"))</f>
        <v/>
      </c>
      <c r="AJ195" s="58" t="str">
        <f t="shared" ref="AJ195" si="1275">IF(X195="","",COUNTIF($U195,"&gt;"&amp;$S$3)+COUNTIF(AJ192:AJ194,"&gt;0"))</f>
        <v/>
      </c>
      <c r="AK195" s="58" t="str">
        <f t="shared" ref="AK195" si="1276">IF(Y195="","",COUNTIF($U195,"&gt;"&amp;$S$3)+COUNTIF(AK192:AK194,"&gt;0"))</f>
        <v/>
      </c>
      <c r="AL195" s="58" t="str">
        <f t="shared" ref="AL195" si="1277">IF(Z195="","",COUNTIF($U195,"&gt;"&amp;$S$3)+COUNTIF(AL192:AL194,"&gt;0"))</f>
        <v/>
      </c>
      <c r="AM195" s="58" t="str">
        <f t="shared" ref="AM195" si="1278">IF(AA195="","",COUNTIF($U195,"&gt;"&amp;$S$3)+COUNTIF(AM192:AM194,"&gt;0"))</f>
        <v/>
      </c>
      <c r="AN195" s="58" t="str">
        <f t="shared" ref="AN195" si="1279">IF(AB195="","",COUNTIF($U195,"&gt;"&amp;$S$3)+COUNTIF(AN192:AN194,"&gt;0"))</f>
        <v/>
      </c>
      <c r="AO195" s="58" t="str">
        <f t="shared" ref="AO195" si="1280">IF(AC195="","",COUNTIF($U195,"&gt;"&amp;$S$3)+COUNTIF(AO192:AO194,"&gt;0"))</f>
        <v/>
      </c>
      <c r="AP195" s="58" t="str">
        <f t="shared" ref="AP195" si="1281">IF(AD195="","",COUNTIF($U195,"&gt;"&amp;$S$3)+COUNTIF(AP192:AP194,"&gt;0"))</f>
        <v/>
      </c>
      <c r="AQ195" s="58" t="str">
        <f t="shared" ref="AQ195" si="1282">IF(AE195="","",COUNTIF($U195,"&gt;"&amp;$S$3)+COUNTIF(AQ192:AQ194,"&gt;0"))</f>
        <v/>
      </c>
      <c r="AR195" s="58" t="str">
        <f t="shared" ref="AR195" si="1283">IF(AF195="","",COUNTIF($U195,"&gt;"&amp;$S$3)+COUNTIF(AR192:AR194,"&gt;0"))</f>
        <v/>
      </c>
      <c r="AS195" s="58" t="str">
        <f t="shared" ref="AS195" si="1284">IF(AG195="","",COUNTIF($U195,"&gt;"&amp;$S$3)+COUNTIF(AS192:AS194,"&gt;0"))</f>
        <v/>
      </c>
      <c r="AT195" s="63" t="str">
        <f t="shared" ref="AT195" si="1285">IF(AH195="","",COUNTIF($U195,"&gt;"&amp;$S$3)+COUNTIF(AT192:AT194,"&gt;0"))</f>
        <v/>
      </c>
      <c r="AU195" s="35"/>
    </row>
    <row r="196" spans="1:47" ht="18" customHeight="1" x14ac:dyDescent="0.4">
      <c r="A196" s="13"/>
      <c r="B196" s="14"/>
      <c r="C196" s="15"/>
      <c r="D196" s="15"/>
      <c r="E196" s="16"/>
      <c r="F196" s="4" t="str">
        <f>IFERROR(DATE(C196,D196,E196),"")</f>
        <v/>
      </c>
      <c r="G196" s="129">
        <f t="shared" si="1257"/>
        <v>0</v>
      </c>
      <c r="H196" s="130">
        <f t="shared" si="1224"/>
        <v>0</v>
      </c>
      <c r="I196" s="129">
        <f t="shared" si="1225"/>
        <v>0</v>
      </c>
      <c r="J196" s="130">
        <f t="shared" si="1226"/>
        <v>0</v>
      </c>
      <c r="K196" s="129">
        <f t="shared" si="1227"/>
        <v>0</v>
      </c>
      <c r="L196" s="130">
        <f t="shared" si="1228"/>
        <v>0</v>
      </c>
      <c r="M196" s="129">
        <f t="shared" si="1229"/>
        <v>0</v>
      </c>
      <c r="N196" s="130">
        <f t="shared" si="1230"/>
        <v>0</v>
      </c>
      <c r="O196" s="129">
        <f t="shared" si="1231"/>
        <v>0</v>
      </c>
      <c r="P196" s="130">
        <f t="shared" si="1232"/>
        <v>0</v>
      </c>
      <c r="Q196" s="129">
        <f t="shared" si="1233"/>
        <v>0</v>
      </c>
      <c r="R196" s="130">
        <f t="shared" si="1258"/>
        <v>0</v>
      </c>
      <c r="S196" s="60" t="str">
        <f>IFERROR(DATE(YEAR($F196)+18+(TEXT($F196,"mm/dd")&gt;"04/01"),3,31),"")</f>
        <v/>
      </c>
      <c r="T196" s="54" t="str">
        <f>IF(S196=DATE($C$2+1,3,31),"〇","")</f>
        <v/>
      </c>
      <c r="U196" s="61" t="str">
        <f t="shared" si="1260"/>
        <v/>
      </c>
      <c r="V196" s="54" t="str">
        <f>IF(U196=DATE($C$2+1,3,31),"〇","")</f>
        <v/>
      </c>
      <c r="W196" s="56" t="str">
        <f t="shared" si="1261"/>
        <v/>
      </c>
      <c r="X196" s="56" t="str">
        <f t="shared" si="1234"/>
        <v/>
      </c>
      <c r="Y196" s="56" t="str">
        <f t="shared" si="1235"/>
        <v/>
      </c>
      <c r="Z196" s="56" t="str">
        <f t="shared" si="1236"/>
        <v/>
      </c>
      <c r="AA196" s="56" t="str">
        <f t="shared" si="1237"/>
        <v/>
      </c>
      <c r="AB196" s="56" t="str">
        <f t="shared" si="1238"/>
        <v/>
      </c>
      <c r="AC196" s="56" t="str">
        <f t="shared" si="1239"/>
        <v/>
      </c>
      <c r="AD196" s="56" t="str">
        <f t="shared" si="1240"/>
        <v/>
      </c>
      <c r="AE196" s="56" t="str">
        <f t="shared" si="1241"/>
        <v/>
      </c>
      <c r="AF196" s="56" t="str">
        <f t="shared" si="1242"/>
        <v/>
      </c>
      <c r="AG196" s="56" t="str">
        <f t="shared" si="1243"/>
        <v/>
      </c>
      <c r="AH196" s="64" t="str">
        <f t="shared" si="1244"/>
        <v/>
      </c>
      <c r="AI196" s="58" t="str">
        <f t="shared" ref="AI196" si="1286">IF(W196="","",COUNTIF($U196,"&gt;"&amp;$S$3)+COUNTIF(AI192:AI195,"&gt;0"))</f>
        <v/>
      </c>
      <c r="AJ196" s="58" t="str">
        <f t="shared" ref="AJ196" si="1287">IF(X196="","",COUNTIF($U196,"&gt;"&amp;$S$3)+COUNTIF(AJ192:AJ195,"&gt;0"))</f>
        <v/>
      </c>
      <c r="AK196" s="58" t="str">
        <f t="shared" ref="AK196" si="1288">IF(Y196="","",COUNTIF($U196,"&gt;"&amp;$S$3)+COUNTIF(AK192:AK195,"&gt;0"))</f>
        <v/>
      </c>
      <c r="AL196" s="58" t="str">
        <f t="shared" ref="AL196" si="1289">IF(Z196="","",COUNTIF($U196,"&gt;"&amp;$S$3)+COUNTIF(AL192:AL195,"&gt;0"))</f>
        <v/>
      </c>
      <c r="AM196" s="58" t="str">
        <f t="shared" ref="AM196" si="1290">IF(AA196="","",COUNTIF($U196,"&gt;"&amp;$S$3)+COUNTIF(AM192:AM195,"&gt;0"))</f>
        <v/>
      </c>
      <c r="AN196" s="58" t="str">
        <f t="shared" ref="AN196" si="1291">IF(AB196="","",COUNTIF($U196,"&gt;"&amp;$S$3)+COUNTIF(AN192:AN195,"&gt;0"))</f>
        <v/>
      </c>
      <c r="AO196" s="58" t="str">
        <f t="shared" ref="AO196" si="1292">IF(AC196="","",COUNTIF($U196,"&gt;"&amp;$S$3)+COUNTIF(AO192:AO195,"&gt;0"))</f>
        <v/>
      </c>
      <c r="AP196" s="58" t="str">
        <f t="shared" ref="AP196" si="1293">IF(AD196="","",COUNTIF($U196,"&gt;"&amp;$S$3)+COUNTIF(AP192:AP195,"&gt;0"))</f>
        <v/>
      </c>
      <c r="AQ196" s="58" t="str">
        <f t="shared" ref="AQ196" si="1294">IF(AE196="","",COUNTIF($U196,"&gt;"&amp;$S$3)+COUNTIF(AQ192:AQ195,"&gt;0"))</f>
        <v/>
      </c>
      <c r="AR196" s="58" t="str">
        <f t="shared" ref="AR196" si="1295">IF(AF196="","",COUNTIF($U196,"&gt;"&amp;$S$3)+COUNTIF(AR192:AR195,"&gt;0"))</f>
        <v/>
      </c>
      <c r="AS196" s="58" t="str">
        <f t="shared" ref="AS196" si="1296">IF(AG196="","",COUNTIF($U196,"&gt;"&amp;$S$3)+COUNTIF(AS192:AS195,"&gt;0"))</f>
        <v/>
      </c>
      <c r="AT196" s="63" t="str">
        <f t="shared" ref="AT196" si="1297">IF(AH196="","",COUNTIF($U196,"&gt;"&amp;$S$3)+COUNTIF(AT192:AT195,"&gt;0"))</f>
        <v/>
      </c>
      <c r="AU196" s="35"/>
    </row>
    <row r="197" spans="1:47" ht="18" customHeight="1" x14ac:dyDescent="0.4">
      <c r="A197" s="131"/>
      <c r="B197" s="141" t="s">
        <v>7</v>
      </c>
      <c r="C197" s="141"/>
      <c r="D197" s="141"/>
      <c r="E197" s="142"/>
      <c r="F197" s="2"/>
      <c r="G197" s="134">
        <f>SUM(G192:G196)</f>
        <v>0</v>
      </c>
      <c r="H197" s="135">
        <f t="shared" ref="H197" si="1298">SUM(H192:H196)</f>
        <v>0</v>
      </c>
      <c r="I197" s="134">
        <f>SUM(I192:I196)</f>
        <v>0</v>
      </c>
      <c r="J197" s="135">
        <f t="shared" ref="J197" si="1299">SUM(J192:J196)</f>
        <v>0</v>
      </c>
      <c r="K197" s="134">
        <f>SUM(K192:K196)</f>
        <v>0</v>
      </c>
      <c r="L197" s="135">
        <f t="shared" ref="L197" si="1300">SUM(L192:L196)</f>
        <v>0</v>
      </c>
      <c r="M197" s="134">
        <f>SUM(M192:M196)</f>
        <v>0</v>
      </c>
      <c r="N197" s="135">
        <f t="shared" ref="N197" si="1301">SUM(N192:N196)</f>
        <v>0</v>
      </c>
      <c r="O197" s="134">
        <f>SUM(O192:O196)</f>
        <v>0</v>
      </c>
      <c r="P197" s="135">
        <f t="shared" ref="P197" si="1302">SUM(P192:P196)</f>
        <v>0</v>
      </c>
      <c r="Q197" s="134">
        <f>SUM(Q192:Q196)</f>
        <v>0</v>
      </c>
      <c r="R197" s="136">
        <f t="shared" ref="R197" si="1303">SUM(R192:R196)</f>
        <v>0</v>
      </c>
      <c r="S197" s="65"/>
      <c r="T197" s="66"/>
      <c r="U197" s="67"/>
      <c r="V197" s="66"/>
      <c r="W197" s="68"/>
      <c r="X197" s="68"/>
      <c r="Y197" s="68"/>
      <c r="Z197" s="68"/>
      <c r="AA197" s="68"/>
      <c r="AB197" s="68"/>
      <c r="AC197" s="68"/>
      <c r="AD197" s="68"/>
      <c r="AE197" s="68"/>
      <c r="AF197" s="68"/>
      <c r="AG197" s="68"/>
      <c r="AH197" s="69"/>
      <c r="AI197" s="68"/>
      <c r="AJ197" s="68"/>
      <c r="AK197" s="68"/>
      <c r="AL197" s="68"/>
      <c r="AM197" s="68"/>
      <c r="AN197" s="68"/>
      <c r="AO197" s="68"/>
      <c r="AP197" s="68"/>
      <c r="AQ197" s="68"/>
      <c r="AR197" s="68"/>
      <c r="AS197" s="68"/>
      <c r="AT197" s="69"/>
      <c r="AU197" s="35"/>
    </row>
    <row r="198" spans="1:47" ht="18" customHeight="1" thickBot="1" x14ac:dyDescent="0.45">
      <c r="A198" s="137"/>
      <c r="B198" s="143" t="s">
        <v>8</v>
      </c>
      <c r="C198" s="143"/>
      <c r="D198" s="143"/>
      <c r="E198" s="144"/>
      <c r="F198" s="3"/>
      <c r="G198" s="140"/>
      <c r="H198" s="77">
        <f>SUM(G197,H197)</f>
        <v>0</v>
      </c>
      <c r="I198" s="140"/>
      <c r="J198" s="77">
        <f>SUM(I197,J197)</f>
        <v>0</v>
      </c>
      <c r="K198" s="140"/>
      <c r="L198" s="77">
        <f>SUM(K197,L197)</f>
        <v>0</v>
      </c>
      <c r="M198" s="140"/>
      <c r="N198" s="77">
        <f>SUM(M197,N197)</f>
        <v>0</v>
      </c>
      <c r="O198" s="140"/>
      <c r="P198" s="77">
        <f>SUM(O197,P197)</f>
        <v>0</v>
      </c>
      <c r="Q198" s="140"/>
      <c r="R198" s="78">
        <f>SUM(Q197,R197)</f>
        <v>0</v>
      </c>
      <c r="S198" s="70"/>
      <c r="T198" s="71"/>
      <c r="U198" s="72"/>
      <c r="V198" s="71"/>
      <c r="W198" s="77"/>
      <c r="X198" s="77"/>
      <c r="Y198" s="77"/>
      <c r="Z198" s="77"/>
      <c r="AA198" s="77"/>
      <c r="AB198" s="77"/>
      <c r="AC198" s="77"/>
      <c r="AD198" s="77"/>
      <c r="AE198" s="77"/>
      <c r="AF198" s="77"/>
      <c r="AG198" s="77"/>
      <c r="AH198" s="78"/>
      <c r="AI198" s="79"/>
      <c r="AJ198" s="79"/>
      <c r="AK198" s="79"/>
      <c r="AL198" s="79"/>
      <c r="AM198" s="79"/>
      <c r="AN198" s="79"/>
      <c r="AO198" s="79"/>
      <c r="AP198" s="79"/>
      <c r="AQ198" s="79"/>
      <c r="AR198" s="79"/>
      <c r="AS198" s="79"/>
      <c r="AT198" s="80"/>
      <c r="AU198" s="35"/>
    </row>
    <row r="199" spans="1:47" ht="18" customHeight="1" thickTop="1" x14ac:dyDescent="0.4">
      <c r="A199" s="7"/>
      <c r="B199" s="8"/>
      <c r="C199" s="9"/>
      <c r="D199" s="9"/>
      <c r="E199" s="10"/>
      <c r="F199" s="4" t="str">
        <f>IFERROR(DATE(C199,D199,E199),"")</f>
        <v/>
      </c>
      <c r="G199" s="129">
        <f>IFERROR(
    IF(W199&gt;18, 0,
        IF(AND(W199=18, $T199=""), 0,
            IF(AND(W199=17, $T199=""), 0,
                IF(AI199&gt;2, 30000,
                    IF(W199&lt;3, 15000, 10000)
                )
            )
        )
    ),
"")</f>
        <v>0</v>
      </c>
      <c r="H199" s="130">
        <f t="shared" ref="H199:H203" si="1304">IFERROR(
    IF(X199&gt;18, 0,
        IF(AND(X199=18, $T199=""), 0,
            IF(AJ199&gt;2, 30000,
                IF(X199&lt;3, 15000, 10000)
            )
        )
    ),
"")</f>
        <v>0</v>
      </c>
      <c r="I199" s="129">
        <f t="shared" ref="I199:I203" si="1305">IFERROR(
    IF(Y199&gt;18, 0,
        IF(AND(Y199=18, $T199=""), 0,
            IF(AK199&gt;2, 30000,
                IF(Y199&lt;3, 15000, 10000)
            )
        )
    ),
"")</f>
        <v>0</v>
      </c>
      <c r="J199" s="130">
        <f t="shared" ref="J199:J203" si="1306">IFERROR(
    IF(Z199&gt;18, 0,
        IF(AND(Z199=18, $T199=""), 0,
            IF(AL199&gt;2, 30000,
                IF(Z199&lt;3, 15000, 10000)
            )
        )
    ),
"")</f>
        <v>0</v>
      </c>
      <c r="K199" s="129">
        <f t="shared" ref="K199:K203" si="1307">IFERROR(
    IF(AA199&gt;18, 0,
        IF(AND(AA199=18, $T199=""), 0,
            IF(AM199&gt;2, 30000,
                IF(AA199&lt;3, 15000, 10000)
            )
        )
    ),
"")</f>
        <v>0</v>
      </c>
      <c r="L199" s="130">
        <f t="shared" ref="L199:L203" si="1308">IFERROR(
    IF(AB199&gt;18, 0,
        IF(AND(AB199=18, $T199=""), 0,
            IF(AN199&gt;2, 30000,
                IF(AB199&lt;3, 15000, 10000)
            )
        )
    ),
"")</f>
        <v>0</v>
      </c>
      <c r="M199" s="129">
        <f t="shared" ref="M199:M203" si="1309">IFERROR(
    IF(AC199&gt;18, 0,
        IF(AND(AC199=18, $T199=""), 0,
            IF(AO199&gt;2, 30000,
                IF(AC199&lt;3, 15000, 10000)
            )
        )
    ),
"")</f>
        <v>0</v>
      </c>
      <c r="N199" s="130">
        <f t="shared" ref="N199:N203" si="1310">IFERROR(
    IF(AD199&gt;18, 0,
        IF(AND(AD199=18, $T199=""), 0,
            IF(AP199&gt;2, 30000,
                IF(AD199&lt;3, 15000, 10000)
            )
        )
    ),
"")</f>
        <v>0</v>
      </c>
      <c r="O199" s="129">
        <f t="shared" ref="O199:O203" si="1311">IFERROR(
    IF(AE199&gt;18, 0,
        IF(AND(AE199=18, $T199=""), 0,
            IF(AQ199&gt;2, 30000,
                IF(AE199&lt;3, 15000, 10000)
            )
        )
    ),
"")</f>
        <v>0</v>
      </c>
      <c r="P199" s="130">
        <f t="shared" ref="P199:P203" si="1312">IFERROR(
    IF(AF199&gt;18, 0,
        IF(AND(AF199=18, $T199=""), 0,
            IF(AR199&gt;2, 30000,
                IF(AF199&lt;3, 15000, 10000)
            )
        )
    ),
"")</f>
        <v>0</v>
      </c>
      <c r="Q199" s="129">
        <f t="shared" ref="Q199:Q203" si="1313">IFERROR(
    IF(AG199&gt;18, 0,
        IF(AND(AG199=18, $T199=""), 0,
            IF(AS199&gt;2, 30000,
                IF(AG199&lt;3, 15000, 10000)
            )
        )
    ),
"")</f>
        <v>0</v>
      </c>
      <c r="R199" s="130">
        <f>IFERROR(
    IF(AH199&gt;18, 0,
        IF(AND(AH199=18, $T199=""), 0,
            IF(AT199&gt;2, 30000,
                IF(AH199&lt;3, 15000, 10000)
            )
        )
    ),
"")</f>
        <v>0</v>
      </c>
      <c r="S199" s="53" t="str">
        <f>IFERROR(DATE(YEAR($F199)+18+(TEXT($F199,"mm/dd")&gt;"04/01"),3,31),"")</f>
        <v/>
      </c>
      <c r="T199" s="54" t="str">
        <f>IF(S199=DATE($C$2+1,3,31),"〇","")</f>
        <v/>
      </c>
      <c r="U199" s="55" t="str">
        <f>IFERROR(DATE(YEAR($F199)+22+(TEXT($F199,"mm/dd")&gt;"04/01"),3,31),"")</f>
        <v/>
      </c>
      <c r="V199" s="54" t="str">
        <f>IF(U199=DATE($C$2+1,3,31),"〇","")</f>
        <v/>
      </c>
      <c r="W199" s="56" t="str">
        <f>IFERROR(DATEDIF($F199,G$3,"Y"),"")</f>
        <v/>
      </c>
      <c r="X199" s="56" t="str">
        <f t="shared" ref="X199:X203" si="1314">IFERROR(DATEDIF($F199,H$3,"Y"),"")</f>
        <v/>
      </c>
      <c r="Y199" s="56" t="str">
        <f t="shared" ref="Y199:Y203" si="1315">IFERROR(DATEDIF($F199,I$3,"Y"),"")</f>
        <v/>
      </c>
      <c r="Z199" s="56" t="str">
        <f t="shared" ref="Z199:Z203" si="1316">IFERROR(DATEDIF($F199,J$3,"Y"),"")</f>
        <v/>
      </c>
      <c r="AA199" s="56" t="str">
        <f t="shared" ref="AA199:AA203" si="1317">IFERROR(DATEDIF($F199,K$3,"Y"),"")</f>
        <v/>
      </c>
      <c r="AB199" s="56" t="str">
        <f t="shared" ref="AB199:AB203" si="1318">IFERROR(DATEDIF($F199,L$3,"Y"),"")</f>
        <v/>
      </c>
      <c r="AC199" s="56" t="str">
        <f t="shared" ref="AC199:AC203" si="1319">IFERROR(DATEDIF($F199,M$3,"Y"),"")</f>
        <v/>
      </c>
      <c r="AD199" s="56" t="str">
        <f t="shared" ref="AD199:AD203" si="1320">IFERROR(DATEDIF($F199,N$3,"Y"),"")</f>
        <v/>
      </c>
      <c r="AE199" s="56" t="str">
        <f t="shared" ref="AE199:AE203" si="1321">IFERROR(DATEDIF($F199,O$3,"Y"),"")</f>
        <v/>
      </c>
      <c r="AF199" s="56" t="str">
        <f t="shared" ref="AF199:AF203" si="1322">IFERROR(DATEDIF($F199,P$3,"Y"),"")</f>
        <v/>
      </c>
      <c r="AG199" s="56" t="str">
        <f t="shared" ref="AG199:AG203" si="1323">IFERROR(DATEDIF($F199,Q$3,"Y"),"")</f>
        <v/>
      </c>
      <c r="AH199" s="57" t="str">
        <f t="shared" ref="AH199:AH203" si="1324">IFERROR(IF(AND(MONTH(F199)=2,DAY(F199)=29),DATEDIF($F199,R$3+1,"Y"),DATEDIF($F199,R$3,"Y")),"")</f>
        <v/>
      </c>
      <c r="AI199" s="58" t="str">
        <f t="shared" ref="AI199:AI200" si="1325">IF(W199="","",COUNTIF($U199,"&gt;"&amp;$S$3)+COUNTIF(AI198,"&gt;0"))</f>
        <v/>
      </c>
      <c r="AJ199" s="58" t="str">
        <f t="shared" ref="AJ199:AJ200" si="1326">IF(X199="","",COUNTIF($U199,"&gt;"&amp;$S$3)+COUNTIF(AJ198,"&gt;0"))</f>
        <v/>
      </c>
      <c r="AK199" s="58" t="str">
        <f t="shared" ref="AK199:AK200" si="1327">IF(Y199="","",COUNTIF($U199,"&gt;"&amp;$S$3)+COUNTIF(AK198,"&gt;0"))</f>
        <v/>
      </c>
      <c r="AL199" s="58" t="str">
        <f t="shared" ref="AL199:AL200" si="1328">IF(Z199="","",COUNTIF($U199,"&gt;"&amp;$S$3)+COUNTIF(AL198,"&gt;0"))</f>
        <v/>
      </c>
      <c r="AM199" s="58" t="str">
        <f t="shared" ref="AM199:AM200" si="1329">IF(AA199="","",COUNTIF($U199,"&gt;"&amp;$S$3)+COUNTIF(AM198,"&gt;0"))</f>
        <v/>
      </c>
      <c r="AN199" s="58" t="str">
        <f t="shared" ref="AN199:AN200" si="1330">IF(AB199="","",COUNTIF($U199,"&gt;"&amp;$S$3)+COUNTIF(AN198,"&gt;0"))</f>
        <v/>
      </c>
      <c r="AO199" s="58" t="str">
        <f t="shared" ref="AO199:AO200" si="1331">IF(AC199="","",COUNTIF($U199,"&gt;"&amp;$S$3)+COUNTIF(AO198,"&gt;0"))</f>
        <v/>
      </c>
      <c r="AP199" s="58" t="str">
        <f t="shared" ref="AP199:AP200" si="1332">IF(AD199="","",COUNTIF($U199,"&gt;"&amp;$S$3)+COUNTIF(AP198,"&gt;0"))</f>
        <v/>
      </c>
      <c r="AQ199" s="58" t="str">
        <f t="shared" ref="AQ199:AQ200" si="1333">IF(AE199="","",COUNTIF($U199,"&gt;"&amp;$S$3)+COUNTIF(AQ198,"&gt;0"))</f>
        <v/>
      </c>
      <c r="AR199" s="58" t="str">
        <f t="shared" ref="AR199:AR200" si="1334">IF(AF199="","",COUNTIF($U199,"&gt;"&amp;$S$3)+COUNTIF(AR198,"&gt;0"))</f>
        <v/>
      </c>
      <c r="AS199" s="58" t="str">
        <f t="shared" ref="AS199:AS200" si="1335">IF(AG199="","",COUNTIF($U199,"&gt;"&amp;$S$3)+COUNTIF(AS198,"&gt;0"))</f>
        <v/>
      </c>
      <c r="AT199" s="59" t="str">
        <f t="shared" ref="AT199:AT200" si="1336">IF(AH199="","",COUNTIF($U199,"&gt;"&amp;$S$3)+COUNTIF(AT198,"&gt;0"))</f>
        <v/>
      </c>
      <c r="AU199" s="35"/>
    </row>
    <row r="200" spans="1:47" ht="18" customHeight="1" x14ac:dyDescent="0.4">
      <c r="A200" s="11"/>
      <c r="B200" s="8"/>
      <c r="C200" s="9"/>
      <c r="D200" s="9"/>
      <c r="E200" s="10"/>
      <c r="F200" s="4" t="str">
        <f>IFERROR(DATE(C200,D200,E200),"")</f>
        <v/>
      </c>
      <c r="G200" s="129">
        <f t="shared" ref="G200:G203" si="1337">IFERROR(
    IF(W200&gt;18, 0,
        IF(AND(W200=18, $T200=""), 0,
            IF(AND(W200=17, $T200=""), 0,
                IF(AI200&gt;2, 30000,
                    IF(W200&lt;3, 15000, 10000)
                )
            )
        )
    ),
"")</f>
        <v>0</v>
      </c>
      <c r="H200" s="130">
        <f t="shared" si="1304"/>
        <v>0</v>
      </c>
      <c r="I200" s="129">
        <f t="shared" si="1305"/>
        <v>0</v>
      </c>
      <c r="J200" s="130">
        <f t="shared" si="1306"/>
        <v>0</v>
      </c>
      <c r="K200" s="129">
        <f t="shared" si="1307"/>
        <v>0</v>
      </c>
      <c r="L200" s="130">
        <f t="shared" si="1308"/>
        <v>0</v>
      </c>
      <c r="M200" s="129">
        <f t="shared" si="1309"/>
        <v>0</v>
      </c>
      <c r="N200" s="130">
        <f t="shared" si="1310"/>
        <v>0</v>
      </c>
      <c r="O200" s="129">
        <f t="shared" si="1311"/>
        <v>0</v>
      </c>
      <c r="P200" s="130">
        <f t="shared" si="1312"/>
        <v>0</v>
      </c>
      <c r="Q200" s="129">
        <f t="shared" si="1313"/>
        <v>0</v>
      </c>
      <c r="R200" s="130">
        <f t="shared" ref="R200:R203" si="1338">IFERROR(
    IF(AH200&gt;18, 0,
        IF(AND(AH200=18, $T200=""), 0,
            IF(AT200&gt;2, 30000,
                IF(AH200&lt;3, 15000, 10000)
            )
        )
    ),
"")</f>
        <v>0</v>
      </c>
      <c r="S200" s="60" t="str">
        <f>IFERROR(DATE(YEAR($F200)+18+(TEXT($F200,"mm/dd")&gt;"04/01"),3,31),"")</f>
        <v/>
      </c>
      <c r="T200" s="54" t="str">
        <f>IF(S200=DATE($C$2+1,3,31),"〇","")</f>
        <v/>
      </c>
      <c r="U200" s="61" t="str">
        <f>IFERROR(DATE(YEAR($F200)+22+(TEXT($F200,"mm/dd")&gt;"04/01"),3,31),"")</f>
        <v/>
      </c>
      <c r="V200" s="54" t="str">
        <f>IF(U200=DATE($C$2+1,3,31),"〇","")</f>
        <v/>
      </c>
      <c r="W200" s="56" t="str">
        <f>IFERROR(DATEDIF($F200,G$3,"Y"),"")</f>
        <v/>
      </c>
      <c r="X200" s="56" t="str">
        <f t="shared" si="1314"/>
        <v/>
      </c>
      <c r="Y200" s="56" t="str">
        <f t="shared" si="1315"/>
        <v/>
      </c>
      <c r="Z200" s="56" t="str">
        <f t="shared" si="1316"/>
        <v/>
      </c>
      <c r="AA200" s="56" t="str">
        <f t="shared" si="1317"/>
        <v/>
      </c>
      <c r="AB200" s="56" t="str">
        <f t="shared" si="1318"/>
        <v/>
      </c>
      <c r="AC200" s="56" t="str">
        <f t="shared" si="1319"/>
        <v/>
      </c>
      <c r="AD200" s="56" t="str">
        <f t="shared" si="1320"/>
        <v/>
      </c>
      <c r="AE200" s="56" t="str">
        <f t="shared" si="1321"/>
        <v/>
      </c>
      <c r="AF200" s="56" t="str">
        <f t="shared" si="1322"/>
        <v/>
      </c>
      <c r="AG200" s="56" t="str">
        <f t="shared" si="1323"/>
        <v/>
      </c>
      <c r="AH200" s="62" t="str">
        <f t="shared" si="1324"/>
        <v/>
      </c>
      <c r="AI200" s="58" t="str">
        <f t="shared" si="1325"/>
        <v/>
      </c>
      <c r="AJ200" s="58" t="str">
        <f t="shared" si="1326"/>
        <v/>
      </c>
      <c r="AK200" s="58" t="str">
        <f t="shared" si="1327"/>
        <v/>
      </c>
      <c r="AL200" s="58" t="str">
        <f t="shared" si="1328"/>
        <v/>
      </c>
      <c r="AM200" s="58" t="str">
        <f t="shared" si="1329"/>
        <v/>
      </c>
      <c r="AN200" s="58" t="str">
        <f t="shared" si="1330"/>
        <v/>
      </c>
      <c r="AO200" s="58" t="str">
        <f t="shared" si="1331"/>
        <v/>
      </c>
      <c r="AP200" s="58" t="str">
        <f t="shared" si="1332"/>
        <v/>
      </c>
      <c r="AQ200" s="58" t="str">
        <f t="shared" si="1333"/>
        <v/>
      </c>
      <c r="AR200" s="58" t="str">
        <f t="shared" si="1334"/>
        <v/>
      </c>
      <c r="AS200" s="58" t="str">
        <f t="shared" si="1335"/>
        <v/>
      </c>
      <c r="AT200" s="63" t="str">
        <f t="shared" si="1336"/>
        <v/>
      </c>
      <c r="AU200" s="35"/>
    </row>
    <row r="201" spans="1:47" ht="18" customHeight="1" x14ac:dyDescent="0.4">
      <c r="A201" s="12"/>
      <c r="B201" s="8"/>
      <c r="C201" s="9"/>
      <c r="D201" s="9"/>
      <c r="E201" s="10"/>
      <c r="F201" s="4" t="str">
        <f>IFERROR(DATE(C201,D201,E201),"")</f>
        <v/>
      </c>
      <c r="G201" s="129">
        <f t="shared" si="1337"/>
        <v>0</v>
      </c>
      <c r="H201" s="130">
        <f t="shared" si="1304"/>
        <v>0</v>
      </c>
      <c r="I201" s="129">
        <f t="shared" si="1305"/>
        <v>0</v>
      </c>
      <c r="J201" s="130">
        <f t="shared" si="1306"/>
        <v>0</v>
      </c>
      <c r="K201" s="129">
        <f t="shared" si="1307"/>
        <v>0</v>
      </c>
      <c r="L201" s="130">
        <f t="shared" si="1308"/>
        <v>0</v>
      </c>
      <c r="M201" s="129">
        <f t="shared" si="1309"/>
        <v>0</v>
      </c>
      <c r="N201" s="130">
        <f t="shared" si="1310"/>
        <v>0</v>
      </c>
      <c r="O201" s="129">
        <f t="shared" si="1311"/>
        <v>0</v>
      </c>
      <c r="P201" s="130">
        <f t="shared" si="1312"/>
        <v>0</v>
      </c>
      <c r="Q201" s="129">
        <f t="shared" si="1313"/>
        <v>0</v>
      </c>
      <c r="R201" s="130">
        <f t="shared" si="1338"/>
        <v>0</v>
      </c>
      <c r="S201" s="60" t="str">
        <f t="shared" ref="S201" si="1339">IFERROR(DATE(YEAR($F201)+18+(TEXT($F201,"mm/dd")&gt;"04/01"),3,31),"")</f>
        <v/>
      </c>
      <c r="T201" s="54" t="str">
        <f>IF(S201=DATE($C$2+1,3,31),"〇","")</f>
        <v/>
      </c>
      <c r="U201" s="61" t="str">
        <f t="shared" ref="U201:U203" si="1340">IFERROR(DATE(YEAR($F201)+22+(TEXT($F201,"mm/dd")&gt;"04/01"),3,31),"")</f>
        <v/>
      </c>
      <c r="V201" s="54" t="str">
        <f>IF(U201=DATE($C$2+1,3,31),"〇","")</f>
        <v/>
      </c>
      <c r="W201" s="56" t="str">
        <f t="shared" ref="W201:W203" si="1341">IFERROR(DATEDIF($F201,G$3,"Y"),"")</f>
        <v/>
      </c>
      <c r="X201" s="56" t="str">
        <f t="shared" si="1314"/>
        <v/>
      </c>
      <c r="Y201" s="56" t="str">
        <f t="shared" si="1315"/>
        <v/>
      </c>
      <c r="Z201" s="56" t="str">
        <f t="shared" si="1316"/>
        <v/>
      </c>
      <c r="AA201" s="56" t="str">
        <f t="shared" si="1317"/>
        <v/>
      </c>
      <c r="AB201" s="56" t="str">
        <f t="shared" si="1318"/>
        <v/>
      </c>
      <c r="AC201" s="56" t="str">
        <f t="shared" si="1319"/>
        <v/>
      </c>
      <c r="AD201" s="56" t="str">
        <f t="shared" si="1320"/>
        <v/>
      </c>
      <c r="AE201" s="56" t="str">
        <f t="shared" si="1321"/>
        <v/>
      </c>
      <c r="AF201" s="56" t="str">
        <f t="shared" si="1322"/>
        <v/>
      </c>
      <c r="AG201" s="56" t="str">
        <f t="shared" si="1323"/>
        <v/>
      </c>
      <c r="AH201" s="62" t="str">
        <f t="shared" si="1324"/>
        <v/>
      </c>
      <c r="AI201" s="58" t="str">
        <f t="shared" ref="AI201" si="1342">IF(W201="","",COUNTIF($U201,"&gt;"&amp;$S$3)+COUNTIF(AI199:AI200,"&gt;0"))</f>
        <v/>
      </c>
      <c r="AJ201" s="58" t="str">
        <f t="shared" ref="AJ201" si="1343">IF(X201="","",COUNTIF($U201,"&gt;"&amp;$S$3)+COUNTIF(AJ199:AJ200,"&gt;0"))</f>
        <v/>
      </c>
      <c r="AK201" s="58" t="str">
        <f t="shared" ref="AK201" si="1344">IF(Y201="","",COUNTIF($U201,"&gt;"&amp;$S$3)+COUNTIF(AK199:AK200,"&gt;0"))</f>
        <v/>
      </c>
      <c r="AL201" s="58" t="str">
        <f t="shared" ref="AL201" si="1345">IF(Z201="","",COUNTIF($U201,"&gt;"&amp;$S$3)+COUNTIF(AL199:AL200,"&gt;0"))</f>
        <v/>
      </c>
      <c r="AM201" s="58" t="str">
        <f t="shared" ref="AM201" si="1346">IF(AA201="","",COUNTIF($U201,"&gt;"&amp;$S$3)+COUNTIF(AM199:AM200,"&gt;0"))</f>
        <v/>
      </c>
      <c r="AN201" s="58" t="str">
        <f t="shared" ref="AN201" si="1347">IF(AB201="","",COUNTIF($U201,"&gt;"&amp;$S$3)+COUNTIF(AN199:AN200,"&gt;0"))</f>
        <v/>
      </c>
      <c r="AO201" s="58" t="str">
        <f t="shared" ref="AO201" si="1348">IF(AC201="","",COUNTIF($U201,"&gt;"&amp;$S$3)+COUNTIF(AO199:AO200,"&gt;0"))</f>
        <v/>
      </c>
      <c r="AP201" s="58" t="str">
        <f t="shared" ref="AP201" si="1349">IF(AD201="","",COUNTIF($U201,"&gt;"&amp;$S$3)+COUNTIF(AP199:AP200,"&gt;0"))</f>
        <v/>
      </c>
      <c r="AQ201" s="58" t="str">
        <f t="shared" ref="AQ201" si="1350">IF(AE201="","",COUNTIF($U201,"&gt;"&amp;$S$3)+COUNTIF(AQ199:AQ200,"&gt;0"))</f>
        <v/>
      </c>
      <c r="AR201" s="58" t="str">
        <f t="shared" ref="AR201" si="1351">IF(AF201="","",COUNTIF($U201,"&gt;"&amp;$S$3)+COUNTIF(AR199:AR200,"&gt;0"))</f>
        <v/>
      </c>
      <c r="AS201" s="58" t="str">
        <f t="shared" ref="AS201" si="1352">IF(AG201="","",COUNTIF($U201,"&gt;"&amp;$S$3)+COUNTIF(AS199:AS200,"&gt;0"))</f>
        <v/>
      </c>
      <c r="AT201" s="63" t="str">
        <f t="shared" ref="AT201" si="1353">IF(AH201="","",COUNTIF($U201,"&gt;"&amp;$S$3)+COUNTIF(AT199:AT200,"&gt;0"))</f>
        <v/>
      </c>
      <c r="AU201" s="35"/>
    </row>
    <row r="202" spans="1:47" ht="18" customHeight="1" x14ac:dyDescent="0.4">
      <c r="A202" s="12"/>
      <c r="B202" s="8"/>
      <c r="C202" s="9"/>
      <c r="D202" s="9"/>
      <c r="E202" s="10"/>
      <c r="F202" s="4" t="str">
        <f>IFERROR(DATE(C202,D202,E202),"")</f>
        <v/>
      </c>
      <c r="G202" s="129">
        <f t="shared" si="1337"/>
        <v>0</v>
      </c>
      <c r="H202" s="130">
        <f t="shared" si="1304"/>
        <v>0</v>
      </c>
      <c r="I202" s="129">
        <f t="shared" si="1305"/>
        <v>0</v>
      </c>
      <c r="J202" s="130">
        <f t="shared" si="1306"/>
        <v>0</v>
      </c>
      <c r="K202" s="129">
        <f t="shared" si="1307"/>
        <v>0</v>
      </c>
      <c r="L202" s="130">
        <f t="shared" si="1308"/>
        <v>0</v>
      </c>
      <c r="M202" s="129">
        <f t="shared" si="1309"/>
        <v>0</v>
      </c>
      <c r="N202" s="130">
        <f t="shared" si="1310"/>
        <v>0</v>
      </c>
      <c r="O202" s="129">
        <f t="shared" si="1311"/>
        <v>0</v>
      </c>
      <c r="P202" s="130">
        <f t="shared" si="1312"/>
        <v>0</v>
      </c>
      <c r="Q202" s="129">
        <f t="shared" si="1313"/>
        <v>0</v>
      </c>
      <c r="R202" s="130">
        <f t="shared" si="1338"/>
        <v>0</v>
      </c>
      <c r="S202" s="60" t="str">
        <f>IFERROR(DATE(YEAR($F202)+18+(TEXT($F202,"mm/dd")&gt;"04/01"),3,31),"")</f>
        <v/>
      </c>
      <c r="T202" s="54" t="str">
        <f>IF(S202=DATE($C$2+1,3,31),"〇","")</f>
        <v/>
      </c>
      <c r="U202" s="61" t="str">
        <f t="shared" si="1340"/>
        <v/>
      </c>
      <c r="V202" s="54" t="str">
        <f>IF(U202=DATE($C$2+1,3,31),"〇","")</f>
        <v/>
      </c>
      <c r="W202" s="56" t="str">
        <f t="shared" si="1341"/>
        <v/>
      </c>
      <c r="X202" s="56" t="str">
        <f t="shared" si="1314"/>
        <v/>
      </c>
      <c r="Y202" s="56" t="str">
        <f t="shared" si="1315"/>
        <v/>
      </c>
      <c r="Z202" s="56" t="str">
        <f t="shared" si="1316"/>
        <v/>
      </c>
      <c r="AA202" s="56" t="str">
        <f t="shared" si="1317"/>
        <v/>
      </c>
      <c r="AB202" s="56" t="str">
        <f t="shared" si="1318"/>
        <v/>
      </c>
      <c r="AC202" s="56" t="str">
        <f t="shared" si="1319"/>
        <v/>
      </c>
      <c r="AD202" s="56" t="str">
        <f t="shared" si="1320"/>
        <v/>
      </c>
      <c r="AE202" s="56" t="str">
        <f t="shared" si="1321"/>
        <v/>
      </c>
      <c r="AF202" s="56" t="str">
        <f t="shared" si="1322"/>
        <v/>
      </c>
      <c r="AG202" s="56" t="str">
        <f t="shared" si="1323"/>
        <v/>
      </c>
      <c r="AH202" s="62" t="str">
        <f t="shared" si="1324"/>
        <v/>
      </c>
      <c r="AI202" s="58" t="str">
        <f t="shared" ref="AI202" si="1354">IF(W202="","",COUNTIF($U202,"&gt;"&amp;$S$3)+COUNTIF(AI199:AI201,"&gt;0"))</f>
        <v/>
      </c>
      <c r="AJ202" s="58" t="str">
        <f t="shared" ref="AJ202" si="1355">IF(X202="","",COUNTIF($U202,"&gt;"&amp;$S$3)+COUNTIF(AJ199:AJ201,"&gt;0"))</f>
        <v/>
      </c>
      <c r="AK202" s="58" t="str">
        <f t="shared" ref="AK202" si="1356">IF(Y202="","",COUNTIF($U202,"&gt;"&amp;$S$3)+COUNTIF(AK199:AK201,"&gt;0"))</f>
        <v/>
      </c>
      <c r="AL202" s="58" t="str">
        <f t="shared" ref="AL202" si="1357">IF(Z202="","",COUNTIF($U202,"&gt;"&amp;$S$3)+COUNTIF(AL199:AL201,"&gt;0"))</f>
        <v/>
      </c>
      <c r="AM202" s="58" t="str">
        <f t="shared" ref="AM202" si="1358">IF(AA202="","",COUNTIF($U202,"&gt;"&amp;$S$3)+COUNTIF(AM199:AM201,"&gt;0"))</f>
        <v/>
      </c>
      <c r="AN202" s="58" t="str">
        <f t="shared" ref="AN202" si="1359">IF(AB202="","",COUNTIF($U202,"&gt;"&amp;$S$3)+COUNTIF(AN199:AN201,"&gt;0"))</f>
        <v/>
      </c>
      <c r="AO202" s="58" t="str">
        <f t="shared" ref="AO202" si="1360">IF(AC202="","",COUNTIF($U202,"&gt;"&amp;$S$3)+COUNTIF(AO199:AO201,"&gt;0"))</f>
        <v/>
      </c>
      <c r="AP202" s="58" t="str">
        <f t="shared" ref="AP202" si="1361">IF(AD202="","",COUNTIF($U202,"&gt;"&amp;$S$3)+COUNTIF(AP199:AP201,"&gt;0"))</f>
        <v/>
      </c>
      <c r="AQ202" s="58" t="str">
        <f t="shared" ref="AQ202" si="1362">IF(AE202="","",COUNTIF($U202,"&gt;"&amp;$S$3)+COUNTIF(AQ199:AQ201,"&gt;0"))</f>
        <v/>
      </c>
      <c r="AR202" s="58" t="str">
        <f t="shared" ref="AR202" si="1363">IF(AF202="","",COUNTIF($U202,"&gt;"&amp;$S$3)+COUNTIF(AR199:AR201,"&gt;0"))</f>
        <v/>
      </c>
      <c r="AS202" s="58" t="str">
        <f t="shared" ref="AS202" si="1364">IF(AG202="","",COUNTIF($U202,"&gt;"&amp;$S$3)+COUNTIF(AS199:AS201,"&gt;0"))</f>
        <v/>
      </c>
      <c r="AT202" s="63" t="str">
        <f t="shared" ref="AT202" si="1365">IF(AH202="","",COUNTIF($U202,"&gt;"&amp;$S$3)+COUNTIF(AT199:AT201,"&gt;0"))</f>
        <v/>
      </c>
      <c r="AU202" s="35"/>
    </row>
    <row r="203" spans="1:47" ht="18" customHeight="1" x14ac:dyDescent="0.4">
      <c r="A203" s="13"/>
      <c r="B203" s="14"/>
      <c r="C203" s="15"/>
      <c r="D203" s="15"/>
      <c r="E203" s="16"/>
      <c r="F203" s="4" t="str">
        <f>IFERROR(DATE(C203,D203,E203),"")</f>
        <v/>
      </c>
      <c r="G203" s="129">
        <f t="shared" si="1337"/>
        <v>0</v>
      </c>
      <c r="H203" s="130">
        <f t="shared" si="1304"/>
        <v>0</v>
      </c>
      <c r="I203" s="129">
        <f t="shared" si="1305"/>
        <v>0</v>
      </c>
      <c r="J203" s="130">
        <f t="shared" si="1306"/>
        <v>0</v>
      </c>
      <c r="K203" s="129">
        <f t="shared" si="1307"/>
        <v>0</v>
      </c>
      <c r="L203" s="130">
        <f t="shared" si="1308"/>
        <v>0</v>
      </c>
      <c r="M203" s="129">
        <f t="shared" si="1309"/>
        <v>0</v>
      </c>
      <c r="N203" s="130">
        <f t="shared" si="1310"/>
        <v>0</v>
      </c>
      <c r="O203" s="129">
        <f t="shared" si="1311"/>
        <v>0</v>
      </c>
      <c r="P203" s="130">
        <f t="shared" si="1312"/>
        <v>0</v>
      </c>
      <c r="Q203" s="129">
        <f t="shared" si="1313"/>
        <v>0</v>
      </c>
      <c r="R203" s="130">
        <f t="shared" si="1338"/>
        <v>0</v>
      </c>
      <c r="S203" s="60" t="str">
        <f>IFERROR(DATE(YEAR($F203)+18+(TEXT($F203,"mm/dd")&gt;"04/01"),3,31),"")</f>
        <v/>
      </c>
      <c r="T203" s="54" t="str">
        <f>IF(S203=DATE($C$2+1,3,31),"〇","")</f>
        <v/>
      </c>
      <c r="U203" s="61" t="str">
        <f t="shared" si="1340"/>
        <v/>
      </c>
      <c r="V203" s="54" t="str">
        <f>IF(U203=DATE($C$2+1,3,31),"〇","")</f>
        <v/>
      </c>
      <c r="W203" s="56" t="str">
        <f t="shared" si="1341"/>
        <v/>
      </c>
      <c r="X203" s="56" t="str">
        <f t="shared" si="1314"/>
        <v/>
      </c>
      <c r="Y203" s="56" t="str">
        <f t="shared" si="1315"/>
        <v/>
      </c>
      <c r="Z203" s="56" t="str">
        <f t="shared" si="1316"/>
        <v/>
      </c>
      <c r="AA203" s="56" t="str">
        <f t="shared" si="1317"/>
        <v/>
      </c>
      <c r="AB203" s="56" t="str">
        <f t="shared" si="1318"/>
        <v/>
      </c>
      <c r="AC203" s="56" t="str">
        <f t="shared" si="1319"/>
        <v/>
      </c>
      <c r="AD203" s="56" t="str">
        <f t="shared" si="1320"/>
        <v/>
      </c>
      <c r="AE203" s="56" t="str">
        <f t="shared" si="1321"/>
        <v/>
      </c>
      <c r="AF203" s="56" t="str">
        <f t="shared" si="1322"/>
        <v/>
      </c>
      <c r="AG203" s="56" t="str">
        <f t="shared" si="1323"/>
        <v/>
      </c>
      <c r="AH203" s="64" t="str">
        <f t="shared" si="1324"/>
        <v/>
      </c>
      <c r="AI203" s="58" t="str">
        <f t="shared" ref="AI203" si="1366">IF(W203="","",COUNTIF($U203,"&gt;"&amp;$S$3)+COUNTIF(AI199:AI202,"&gt;0"))</f>
        <v/>
      </c>
      <c r="AJ203" s="58" t="str">
        <f t="shared" ref="AJ203" si="1367">IF(X203="","",COUNTIF($U203,"&gt;"&amp;$S$3)+COUNTIF(AJ199:AJ202,"&gt;0"))</f>
        <v/>
      </c>
      <c r="AK203" s="58" t="str">
        <f t="shared" ref="AK203" si="1368">IF(Y203="","",COUNTIF($U203,"&gt;"&amp;$S$3)+COUNTIF(AK199:AK202,"&gt;0"))</f>
        <v/>
      </c>
      <c r="AL203" s="58" t="str">
        <f t="shared" ref="AL203" si="1369">IF(Z203="","",COUNTIF($U203,"&gt;"&amp;$S$3)+COUNTIF(AL199:AL202,"&gt;0"))</f>
        <v/>
      </c>
      <c r="AM203" s="58" t="str">
        <f t="shared" ref="AM203" si="1370">IF(AA203="","",COUNTIF($U203,"&gt;"&amp;$S$3)+COUNTIF(AM199:AM202,"&gt;0"))</f>
        <v/>
      </c>
      <c r="AN203" s="58" t="str">
        <f t="shared" ref="AN203" si="1371">IF(AB203="","",COUNTIF($U203,"&gt;"&amp;$S$3)+COUNTIF(AN199:AN202,"&gt;0"))</f>
        <v/>
      </c>
      <c r="AO203" s="58" t="str">
        <f t="shared" ref="AO203" si="1372">IF(AC203="","",COUNTIF($U203,"&gt;"&amp;$S$3)+COUNTIF(AO199:AO202,"&gt;0"))</f>
        <v/>
      </c>
      <c r="AP203" s="58" t="str">
        <f t="shared" ref="AP203" si="1373">IF(AD203="","",COUNTIF($U203,"&gt;"&amp;$S$3)+COUNTIF(AP199:AP202,"&gt;0"))</f>
        <v/>
      </c>
      <c r="AQ203" s="58" t="str">
        <f t="shared" ref="AQ203" si="1374">IF(AE203="","",COUNTIF($U203,"&gt;"&amp;$S$3)+COUNTIF(AQ199:AQ202,"&gt;0"))</f>
        <v/>
      </c>
      <c r="AR203" s="58" t="str">
        <f t="shared" ref="AR203" si="1375">IF(AF203="","",COUNTIF($U203,"&gt;"&amp;$S$3)+COUNTIF(AR199:AR202,"&gt;0"))</f>
        <v/>
      </c>
      <c r="AS203" s="58" t="str">
        <f t="shared" ref="AS203" si="1376">IF(AG203="","",COUNTIF($U203,"&gt;"&amp;$S$3)+COUNTIF(AS199:AS202,"&gt;0"))</f>
        <v/>
      </c>
      <c r="AT203" s="63" t="str">
        <f t="shared" ref="AT203" si="1377">IF(AH203="","",COUNTIF($U203,"&gt;"&amp;$S$3)+COUNTIF(AT199:AT202,"&gt;0"))</f>
        <v/>
      </c>
      <c r="AU203" s="35"/>
    </row>
    <row r="204" spans="1:47" ht="18" customHeight="1" x14ac:dyDescent="0.4">
      <c r="A204" s="131"/>
      <c r="B204" s="141" t="s">
        <v>7</v>
      </c>
      <c r="C204" s="141"/>
      <c r="D204" s="141"/>
      <c r="E204" s="142"/>
      <c r="F204" s="2"/>
      <c r="G204" s="134">
        <f>SUM(G199:G203)</f>
        <v>0</v>
      </c>
      <c r="H204" s="135">
        <f t="shared" ref="H204" si="1378">SUM(H199:H203)</f>
        <v>0</v>
      </c>
      <c r="I204" s="134">
        <f>SUM(I199:I203)</f>
        <v>0</v>
      </c>
      <c r="J204" s="135">
        <f t="shared" ref="J204" si="1379">SUM(J199:J203)</f>
        <v>0</v>
      </c>
      <c r="K204" s="134">
        <f>SUM(K199:K203)</f>
        <v>0</v>
      </c>
      <c r="L204" s="135">
        <f t="shared" ref="L204" si="1380">SUM(L199:L203)</f>
        <v>0</v>
      </c>
      <c r="M204" s="134">
        <f>SUM(M199:M203)</f>
        <v>0</v>
      </c>
      <c r="N204" s="135">
        <f t="shared" ref="N204" si="1381">SUM(N199:N203)</f>
        <v>0</v>
      </c>
      <c r="O204" s="134">
        <f>SUM(O199:O203)</f>
        <v>0</v>
      </c>
      <c r="P204" s="135">
        <f t="shared" ref="P204" si="1382">SUM(P199:P203)</f>
        <v>0</v>
      </c>
      <c r="Q204" s="134">
        <f>SUM(Q199:Q203)</f>
        <v>0</v>
      </c>
      <c r="R204" s="136">
        <f t="shared" ref="R204" si="1383">SUM(R199:R203)</f>
        <v>0</v>
      </c>
      <c r="S204" s="65"/>
      <c r="T204" s="66"/>
      <c r="U204" s="67"/>
      <c r="V204" s="66"/>
      <c r="W204" s="68"/>
      <c r="X204" s="68"/>
      <c r="Y204" s="68"/>
      <c r="Z204" s="68"/>
      <c r="AA204" s="68"/>
      <c r="AB204" s="68"/>
      <c r="AC204" s="68"/>
      <c r="AD204" s="68"/>
      <c r="AE204" s="68"/>
      <c r="AF204" s="68"/>
      <c r="AG204" s="68"/>
      <c r="AH204" s="69"/>
      <c r="AI204" s="68"/>
      <c r="AJ204" s="68"/>
      <c r="AK204" s="68"/>
      <c r="AL204" s="68"/>
      <c r="AM204" s="68"/>
      <c r="AN204" s="68"/>
      <c r="AO204" s="68"/>
      <c r="AP204" s="68"/>
      <c r="AQ204" s="68"/>
      <c r="AR204" s="68"/>
      <c r="AS204" s="68"/>
      <c r="AT204" s="69"/>
      <c r="AU204" s="35"/>
    </row>
    <row r="205" spans="1:47" ht="18" customHeight="1" thickBot="1" x14ac:dyDescent="0.45">
      <c r="A205" s="137"/>
      <c r="B205" s="143" t="s">
        <v>8</v>
      </c>
      <c r="C205" s="143"/>
      <c r="D205" s="143"/>
      <c r="E205" s="144"/>
      <c r="F205" s="3"/>
      <c r="G205" s="140"/>
      <c r="H205" s="77">
        <f>SUM(G204,H204)</f>
        <v>0</v>
      </c>
      <c r="I205" s="140"/>
      <c r="J205" s="77">
        <f>SUM(I204,J204)</f>
        <v>0</v>
      </c>
      <c r="K205" s="140"/>
      <c r="L205" s="77">
        <f>SUM(K204,L204)</f>
        <v>0</v>
      </c>
      <c r="M205" s="140"/>
      <c r="N205" s="77">
        <f>SUM(M204,N204)</f>
        <v>0</v>
      </c>
      <c r="O205" s="140"/>
      <c r="P205" s="77">
        <f>SUM(O204,P204)</f>
        <v>0</v>
      </c>
      <c r="Q205" s="140"/>
      <c r="R205" s="78">
        <f>SUM(Q204,R204)</f>
        <v>0</v>
      </c>
      <c r="S205" s="70"/>
      <c r="T205" s="71"/>
      <c r="U205" s="72"/>
      <c r="V205" s="71"/>
      <c r="W205" s="77"/>
      <c r="X205" s="77"/>
      <c r="Y205" s="77"/>
      <c r="Z205" s="77"/>
      <c r="AA205" s="77"/>
      <c r="AB205" s="77"/>
      <c r="AC205" s="77"/>
      <c r="AD205" s="77"/>
      <c r="AE205" s="77"/>
      <c r="AF205" s="77"/>
      <c r="AG205" s="77"/>
      <c r="AH205" s="78"/>
      <c r="AI205" s="79"/>
      <c r="AJ205" s="79"/>
      <c r="AK205" s="79"/>
      <c r="AL205" s="79"/>
      <c r="AM205" s="79"/>
      <c r="AN205" s="79"/>
      <c r="AO205" s="79"/>
      <c r="AP205" s="79"/>
      <c r="AQ205" s="79"/>
      <c r="AR205" s="79"/>
      <c r="AS205" s="79"/>
      <c r="AT205" s="80"/>
      <c r="AU205" s="35"/>
    </row>
    <row r="206" spans="1:47" ht="18" customHeight="1" thickTop="1" x14ac:dyDescent="0.4">
      <c r="A206" s="7"/>
      <c r="B206" s="8"/>
      <c r="C206" s="9"/>
      <c r="D206" s="9"/>
      <c r="E206" s="10"/>
      <c r="F206" s="4" t="str">
        <f>IFERROR(DATE(C206,D206,E206),"")</f>
        <v/>
      </c>
      <c r="G206" s="129">
        <f>IFERROR(
    IF(W206&gt;18, 0,
        IF(AND(W206=18, $T206=""), 0,
            IF(AND(W206=17, $T206=""), 0,
                IF(AI206&gt;2, 30000,
                    IF(W206&lt;3, 15000, 10000)
                )
            )
        )
    ),
"")</f>
        <v>0</v>
      </c>
      <c r="H206" s="130">
        <f t="shared" ref="H206:H210" si="1384">IFERROR(
    IF(X206&gt;18, 0,
        IF(AND(X206=18, $T206=""), 0,
            IF(AJ206&gt;2, 30000,
                IF(X206&lt;3, 15000, 10000)
            )
        )
    ),
"")</f>
        <v>0</v>
      </c>
      <c r="I206" s="129">
        <f t="shared" ref="I206:I210" si="1385">IFERROR(
    IF(Y206&gt;18, 0,
        IF(AND(Y206=18, $T206=""), 0,
            IF(AK206&gt;2, 30000,
                IF(Y206&lt;3, 15000, 10000)
            )
        )
    ),
"")</f>
        <v>0</v>
      </c>
      <c r="J206" s="130">
        <f t="shared" ref="J206:J210" si="1386">IFERROR(
    IF(Z206&gt;18, 0,
        IF(AND(Z206=18, $T206=""), 0,
            IF(AL206&gt;2, 30000,
                IF(Z206&lt;3, 15000, 10000)
            )
        )
    ),
"")</f>
        <v>0</v>
      </c>
      <c r="K206" s="129">
        <f t="shared" ref="K206:K210" si="1387">IFERROR(
    IF(AA206&gt;18, 0,
        IF(AND(AA206=18, $T206=""), 0,
            IF(AM206&gt;2, 30000,
                IF(AA206&lt;3, 15000, 10000)
            )
        )
    ),
"")</f>
        <v>0</v>
      </c>
      <c r="L206" s="130">
        <f t="shared" ref="L206:L210" si="1388">IFERROR(
    IF(AB206&gt;18, 0,
        IF(AND(AB206=18, $T206=""), 0,
            IF(AN206&gt;2, 30000,
                IF(AB206&lt;3, 15000, 10000)
            )
        )
    ),
"")</f>
        <v>0</v>
      </c>
      <c r="M206" s="129">
        <f t="shared" ref="M206:M210" si="1389">IFERROR(
    IF(AC206&gt;18, 0,
        IF(AND(AC206=18, $T206=""), 0,
            IF(AO206&gt;2, 30000,
                IF(AC206&lt;3, 15000, 10000)
            )
        )
    ),
"")</f>
        <v>0</v>
      </c>
      <c r="N206" s="130">
        <f t="shared" ref="N206:N210" si="1390">IFERROR(
    IF(AD206&gt;18, 0,
        IF(AND(AD206=18, $T206=""), 0,
            IF(AP206&gt;2, 30000,
                IF(AD206&lt;3, 15000, 10000)
            )
        )
    ),
"")</f>
        <v>0</v>
      </c>
      <c r="O206" s="129">
        <f t="shared" ref="O206:O210" si="1391">IFERROR(
    IF(AE206&gt;18, 0,
        IF(AND(AE206=18, $T206=""), 0,
            IF(AQ206&gt;2, 30000,
                IF(AE206&lt;3, 15000, 10000)
            )
        )
    ),
"")</f>
        <v>0</v>
      </c>
      <c r="P206" s="130">
        <f t="shared" ref="P206:P210" si="1392">IFERROR(
    IF(AF206&gt;18, 0,
        IF(AND(AF206=18, $T206=""), 0,
            IF(AR206&gt;2, 30000,
                IF(AF206&lt;3, 15000, 10000)
            )
        )
    ),
"")</f>
        <v>0</v>
      </c>
      <c r="Q206" s="129">
        <f t="shared" ref="Q206:Q210" si="1393">IFERROR(
    IF(AG206&gt;18, 0,
        IF(AND(AG206=18, $T206=""), 0,
            IF(AS206&gt;2, 30000,
                IF(AG206&lt;3, 15000, 10000)
            )
        )
    ),
"")</f>
        <v>0</v>
      </c>
      <c r="R206" s="130">
        <f>IFERROR(
    IF(AH206&gt;18, 0,
        IF(AND(AH206=18, $T206=""), 0,
            IF(AT206&gt;2, 30000,
                IF(AH206&lt;3, 15000, 10000)
            )
        )
    ),
"")</f>
        <v>0</v>
      </c>
      <c r="S206" s="53" t="str">
        <f>IFERROR(DATE(YEAR($F206)+18+(TEXT($F206,"mm/dd")&gt;"04/01"),3,31),"")</f>
        <v/>
      </c>
      <c r="T206" s="54" t="str">
        <f>IF(S206=DATE($C$2+1,3,31),"〇","")</f>
        <v/>
      </c>
      <c r="U206" s="55" t="str">
        <f>IFERROR(DATE(YEAR($F206)+22+(TEXT($F206,"mm/dd")&gt;"04/01"),3,31),"")</f>
        <v/>
      </c>
      <c r="V206" s="54" t="str">
        <f>IF(U206=DATE($C$2+1,3,31),"〇","")</f>
        <v/>
      </c>
      <c r="W206" s="56" t="str">
        <f>IFERROR(DATEDIF($F206,G$3,"Y"),"")</f>
        <v/>
      </c>
      <c r="X206" s="56" t="str">
        <f t="shared" ref="X206:X210" si="1394">IFERROR(DATEDIF($F206,H$3,"Y"),"")</f>
        <v/>
      </c>
      <c r="Y206" s="56" t="str">
        <f t="shared" ref="Y206:Y210" si="1395">IFERROR(DATEDIF($F206,I$3,"Y"),"")</f>
        <v/>
      </c>
      <c r="Z206" s="56" t="str">
        <f t="shared" ref="Z206:Z210" si="1396">IFERROR(DATEDIF($F206,J$3,"Y"),"")</f>
        <v/>
      </c>
      <c r="AA206" s="56" t="str">
        <f t="shared" ref="AA206:AA210" si="1397">IFERROR(DATEDIF($F206,K$3,"Y"),"")</f>
        <v/>
      </c>
      <c r="AB206" s="56" t="str">
        <f t="shared" ref="AB206:AB210" si="1398">IFERROR(DATEDIF($F206,L$3,"Y"),"")</f>
        <v/>
      </c>
      <c r="AC206" s="56" t="str">
        <f t="shared" ref="AC206:AC210" si="1399">IFERROR(DATEDIF($F206,M$3,"Y"),"")</f>
        <v/>
      </c>
      <c r="AD206" s="56" t="str">
        <f t="shared" ref="AD206:AD210" si="1400">IFERROR(DATEDIF($F206,N$3,"Y"),"")</f>
        <v/>
      </c>
      <c r="AE206" s="56" t="str">
        <f t="shared" ref="AE206:AE210" si="1401">IFERROR(DATEDIF($F206,O$3,"Y"),"")</f>
        <v/>
      </c>
      <c r="AF206" s="56" t="str">
        <f t="shared" ref="AF206:AF210" si="1402">IFERROR(DATEDIF($F206,P$3,"Y"),"")</f>
        <v/>
      </c>
      <c r="AG206" s="56" t="str">
        <f t="shared" ref="AG206:AG210" si="1403">IFERROR(DATEDIF($F206,Q$3,"Y"),"")</f>
        <v/>
      </c>
      <c r="AH206" s="57" t="str">
        <f t="shared" ref="AH206:AH210" si="1404">IFERROR(IF(AND(MONTH(F206)=2,DAY(F206)=29),DATEDIF($F206,R$3+1,"Y"),DATEDIF($F206,R$3,"Y")),"")</f>
        <v/>
      </c>
      <c r="AI206" s="58" t="str">
        <f>IF(W206="","",COUNTIF($U206,"&gt;"&amp;$S$3)+COUNTIF(AI191,"&gt;0"))</f>
        <v/>
      </c>
      <c r="AJ206" s="58" t="str">
        <f>IF(X206="","",COUNTIF($U206,"&gt;"&amp;$S$3)+COUNTIF(AJ191,"&gt;0"))</f>
        <v/>
      </c>
      <c r="AK206" s="58" t="str">
        <f>IF(Y206="","",COUNTIF($U206,"&gt;"&amp;$S$3)+COUNTIF(AK191,"&gt;0"))</f>
        <v/>
      </c>
      <c r="AL206" s="58" t="str">
        <f>IF(Z206="","",COUNTIF($U206,"&gt;"&amp;$S$3)+COUNTIF(AL191,"&gt;0"))</f>
        <v/>
      </c>
      <c r="AM206" s="58" t="str">
        <f>IF(AA206="","",COUNTIF($U206,"&gt;"&amp;$S$3)+COUNTIF(AM191,"&gt;0"))</f>
        <v/>
      </c>
      <c r="AN206" s="58" t="str">
        <f>IF(AB206="","",COUNTIF($U206,"&gt;"&amp;$S$3)+COUNTIF(AN191,"&gt;0"))</f>
        <v/>
      </c>
      <c r="AO206" s="58" t="str">
        <f>IF(AC206="","",COUNTIF($U206,"&gt;"&amp;$S$3)+COUNTIF(AO191,"&gt;0"))</f>
        <v/>
      </c>
      <c r="AP206" s="58" t="str">
        <f>IF(AD206="","",COUNTIF($U206,"&gt;"&amp;$S$3)+COUNTIF(AP191,"&gt;0"))</f>
        <v/>
      </c>
      <c r="AQ206" s="58" t="str">
        <f>IF(AE206="","",COUNTIF($U206,"&gt;"&amp;$S$3)+COUNTIF(AQ191,"&gt;0"))</f>
        <v/>
      </c>
      <c r="AR206" s="58" t="str">
        <f>IF(AF206="","",COUNTIF($U206,"&gt;"&amp;$S$3)+COUNTIF(AR191,"&gt;0"))</f>
        <v/>
      </c>
      <c r="AS206" s="58" t="str">
        <f>IF(AG206="","",COUNTIF($U206,"&gt;"&amp;$S$3)+COUNTIF(AS191,"&gt;0"))</f>
        <v/>
      </c>
      <c r="AT206" s="59" t="str">
        <f>IF(AH206="","",COUNTIF($U206,"&gt;"&amp;$S$3)+COUNTIF(AT191,"&gt;0"))</f>
        <v/>
      </c>
      <c r="AU206" s="35"/>
    </row>
    <row r="207" spans="1:47" ht="18" customHeight="1" x14ac:dyDescent="0.4">
      <c r="A207" s="11"/>
      <c r="B207" s="8"/>
      <c r="C207" s="9"/>
      <c r="D207" s="9"/>
      <c r="E207" s="10"/>
      <c r="F207" s="4" t="str">
        <f>IFERROR(DATE(C207,D207,E207),"")</f>
        <v/>
      </c>
      <c r="G207" s="129">
        <f t="shared" ref="G207:G210" si="1405">IFERROR(
    IF(W207&gt;18, 0,
        IF(AND(W207=18, $T207=""), 0,
            IF(AND(W207=17, $T207=""), 0,
                IF(AI207&gt;2, 30000,
                    IF(W207&lt;3, 15000, 10000)
                )
            )
        )
    ),
"")</f>
        <v>0</v>
      </c>
      <c r="H207" s="130">
        <f t="shared" si="1384"/>
        <v>0</v>
      </c>
      <c r="I207" s="129">
        <f t="shared" si="1385"/>
        <v>0</v>
      </c>
      <c r="J207" s="130">
        <f t="shared" si="1386"/>
        <v>0</v>
      </c>
      <c r="K207" s="129">
        <f t="shared" si="1387"/>
        <v>0</v>
      </c>
      <c r="L207" s="130">
        <f t="shared" si="1388"/>
        <v>0</v>
      </c>
      <c r="M207" s="129">
        <f t="shared" si="1389"/>
        <v>0</v>
      </c>
      <c r="N207" s="130">
        <f t="shared" si="1390"/>
        <v>0</v>
      </c>
      <c r="O207" s="129">
        <f t="shared" si="1391"/>
        <v>0</v>
      </c>
      <c r="P207" s="130">
        <f t="shared" si="1392"/>
        <v>0</v>
      </c>
      <c r="Q207" s="129">
        <f t="shared" si="1393"/>
        <v>0</v>
      </c>
      <c r="R207" s="130">
        <f t="shared" ref="R207:R210" si="1406">IFERROR(
    IF(AH207&gt;18, 0,
        IF(AND(AH207=18, $T207=""), 0,
            IF(AT207&gt;2, 30000,
                IF(AH207&lt;3, 15000, 10000)
            )
        )
    ),
"")</f>
        <v>0</v>
      </c>
      <c r="S207" s="60" t="str">
        <f>IFERROR(DATE(YEAR($F207)+18+(TEXT($F207,"mm/dd")&gt;"04/01"),3,31),"")</f>
        <v/>
      </c>
      <c r="T207" s="54" t="str">
        <f>IF(S207=DATE($C$2+1,3,31),"〇","")</f>
        <v/>
      </c>
      <c r="U207" s="61" t="str">
        <f>IFERROR(DATE(YEAR($F207)+22+(TEXT($F207,"mm/dd")&gt;"04/01"),3,31),"")</f>
        <v/>
      </c>
      <c r="V207" s="54" t="str">
        <f>IF(U207=DATE($C$2+1,3,31),"〇","")</f>
        <v/>
      </c>
      <c r="W207" s="56" t="str">
        <f>IFERROR(DATEDIF($F207,G$3,"Y"),"")</f>
        <v/>
      </c>
      <c r="X207" s="56" t="str">
        <f t="shared" si="1394"/>
        <v/>
      </c>
      <c r="Y207" s="56" t="str">
        <f t="shared" si="1395"/>
        <v/>
      </c>
      <c r="Z207" s="56" t="str">
        <f t="shared" si="1396"/>
        <v/>
      </c>
      <c r="AA207" s="56" t="str">
        <f t="shared" si="1397"/>
        <v/>
      </c>
      <c r="AB207" s="56" t="str">
        <f t="shared" si="1398"/>
        <v/>
      </c>
      <c r="AC207" s="56" t="str">
        <f t="shared" si="1399"/>
        <v/>
      </c>
      <c r="AD207" s="56" t="str">
        <f t="shared" si="1400"/>
        <v/>
      </c>
      <c r="AE207" s="56" t="str">
        <f t="shared" si="1401"/>
        <v/>
      </c>
      <c r="AF207" s="56" t="str">
        <f t="shared" si="1402"/>
        <v/>
      </c>
      <c r="AG207" s="56" t="str">
        <f t="shared" si="1403"/>
        <v/>
      </c>
      <c r="AH207" s="62" t="str">
        <f t="shared" si="1404"/>
        <v/>
      </c>
      <c r="AI207" s="58" t="str">
        <f t="shared" ref="AI207" si="1407">IF(W207="","",COUNTIF($U207,"&gt;"&amp;$S$3)+COUNTIF(AI206,"&gt;0"))</f>
        <v/>
      </c>
      <c r="AJ207" s="58" t="str">
        <f t="shared" ref="AJ207" si="1408">IF(X207="","",COUNTIF($U207,"&gt;"&amp;$S$3)+COUNTIF(AJ206,"&gt;0"))</f>
        <v/>
      </c>
      <c r="AK207" s="58" t="str">
        <f t="shared" ref="AK207" si="1409">IF(Y207="","",COUNTIF($U207,"&gt;"&amp;$S$3)+COUNTIF(AK206,"&gt;0"))</f>
        <v/>
      </c>
      <c r="AL207" s="58" t="str">
        <f t="shared" ref="AL207" si="1410">IF(Z207="","",COUNTIF($U207,"&gt;"&amp;$S$3)+COUNTIF(AL206,"&gt;0"))</f>
        <v/>
      </c>
      <c r="AM207" s="58" t="str">
        <f t="shared" ref="AM207" si="1411">IF(AA207="","",COUNTIF($U207,"&gt;"&amp;$S$3)+COUNTIF(AM206,"&gt;0"))</f>
        <v/>
      </c>
      <c r="AN207" s="58" t="str">
        <f t="shared" ref="AN207" si="1412">IF(AB207="","",COUNTIF($U207,"&gt;"&amp;$S$3)+COUNTIF(AN206,"&gt;0"))</f>
        <v/>
      </c>
      <c r="AO207" s="58" t="str">
        <f t="shared" ref="AO207" si="1413">IF(AC207="","",COUNTIF($U207,"&gt;"&amp;$S$3)+COUNTIF(AO206,"&gt;0"))</f>
        <v/>
      </c>
      <c r="AP207" s="58" t="str">
        <f t="shared" ref="AP207" si="1414">IF(AD207="","",COUNTIF($U207,"&gt;"&amp;$S$3)+COUNTIF(AP206,"&gt;0"))</f>
        <v/>
      </c>
      <c r="AQ207" s="58" t="str">
        <f t="shared" ref="AQ207" si="1415">IF(AE207="","",COUNTIF($U207,"&gt;"&amp;$S$3)+COUNTIF(AQ206,"&gt;0"))</f>
        <v/>
      </c>
      <c r="AR207" s="58" t="str">
        <f t="shared" ref="AR207" si="1416">IF(AF207="","",COUNTIF($U207,"&gt;"&amp;$S$3)+COUNTIF(AR206,"&gt;0"))</f>
        <v/>
      </c>
      <c r="AS207" s="58" t="str">
        <f t="shared" ref="AS207" si="1417">IF(AG207="","",COUNTIF($U207,"&gt;"&amp;$S$3)+COUNTIF(AS206,"&gt;0"))</f>
        <v/>
      </c>
      <c r="AT207" s="63" t="str">
        <f t="shared" ref="AT207" si="1418">IF(AH207="","",COUNTIF($U207,"&gt;"&amp;$S$3)+COUNTIF(AT206,"&gt;0"))</f>
        <v/>
      </c>
      <c r="AU207" s="35"/>
    </row>
    <row r="208" spans="1:47" ht="18" customHeight="1" x14ac:dyDescent="0.4">
      <c r="A208" s="12"/>
      <c r="B208" s="8"/>
      <c r="C208" s="9"/>
      <c r="D208" s="9"/>
      <c r="E208" s="10"/>
      <c r="F208" s="4" t="str">
        <f>IFERROR(DATE(C208,D208,E208),"")</f>
        <v/>
      </c>
      <c r="G208" s="129">
        <f t="shared" si="1405"/>
        <v>0</v>
      </c>
      <c r="H208" s="130">
        <f t="shared" si="1384"/>
        <v>0</v>
      </c>
      <c r="I208" s="129">
        <f t="shared" si="1385"/>
        <v>0</v>
      </c>
      <c r="J208" s="130">
        <f t="shared" si="1386"/>
        <v>0</v>
      </c>
      <c r="K208" s="129">
        <f t="shared" si="1387"/>
        <v>0</v>
      </c>
      <c r="L208" s="130">
        <f t="shared" si="1388"/>
        <v>0</v>
      </c>
      <c r="M208" s="129">
        <f t="shared" si="1389"/>
        <v>0</v>
      </c>
      <c r="N208" s="130">
        <f t="shared" si="1390"/>
        <v>0</v>
      </c>
      <c r="O208" s="129">
        <f t="shared" si="1391"/>
        <v>0</v>
      </c>
      <c r="P208" s="130">
        <f t="shared" si="1392"/>
        <v>0</v>
      </c>
      <c r="Q208" s="129">
        <f t="shared" si="1393"/>
        <v>0</v>
      </c>
      <c r="R208" s="130">
        <f t="shared" si="1406"/>
        <v>0</v>
      </c>
      <c r="S208" s="60" t="str">
        <f t="shared" ref="S208" si="1419">IFERROR(DATE(YEAR($F208)+18+(TEXT($F208,"mm/dd")&gt;"04/01"),3,31),"")</f>
        <v/>
      </c>
      <c r="T208" s="54" t="str">
        <f>IF(S208=DATE($C$2+1,3,31),"〇","")</f>
        <v/>
      </c>
      <c r="U208" s="61" t="str">
        <f t="shared" ref="U208:U210" si="1420">IFERROR(DATE(YEAR($F208)+22+(TEXT($F208,"mm/dd")&gt;"04/01"),3,31),"")</f>
        <v/>
      </c>
      <c r="V208" s="54" t="str">
        <f>IF(U208=DATE($C$2+1,3,31),"〇","")</f>
        <v/>
      </c>
      <c r="W208" s="56" t="str">
        <f t="shared" ref="W208:W210" si="1421">IFERROR(DATEDIF($F208,G$3,"Y"),"")</f>
        <v/>
      </c>
      <c r="X208" s="56" t="str">
        <f t="shared" si="1394"/>
        <v/>
      </c>
      <c r="Y208" s="56" t="str">
        <f t="shared" si="1395"/>
        <v/>
      </c>
      <c r="Z208" s="56" t="str">
        <f t="shared" si="1396"/>
        <v/>
      </c>
      <c r="AA208" s="56" t="str">
        <f t="shared" si="1397"/>
        <v/>
      </c>
      <c r="AB208" s="56" t="str">
        <f t="shared" si="1398"/>
        <v/>
      </c>
      <c r="AC208" s="56" t="str">
        <f t="shared" si="1399"/>
        <v/>
      </c>
      <c r="AD208" s="56" t="str">
        <f t="shared" si="1400"/>
        <v/>
      </c>
      <c r="AE208" s="56" t="str">
        <f t="shared" si="1401"/>
        <v/>
      </c>
      <c r="AF208" s="56" t="str">
        <f t="shared" si="1402"/>
        <v/>
      </c>
      <c r="AG208" s="56" t="str">
        <f t="shared" si="1403"/>
        <v/>
      </c>
      <c r="AH208" s="62" t="str">
        <f t="shared" si="1404"/>
        <v/>
      </c>
      <c r="AI208" s="58" t="str">
        <f t="shared" ref="AI208" si="1422">IF(W208="","",COUNTIF($U208,"&gt;"&amp;$S$3)+COUNTIF(AI206:AI207,"&gt;0"))</f>
        <v/>
      </c>
      <c r="AJ208" s="58" t="str">
        <f t="shared" ref="AJ208" si="1423">IF(X208="","",COUNTIF($U208,"&gt;"&amp;$S$3)+COUNTIF(AJ206:AJ207,"&gt;0"))</f>
        <v/>
      </c>
      <c r="AK208" s="58" t="str">
        <f t="shared" ref="AK208" si="1424">IF(Y208="","",COUNTIF($U208,"&gt;"&amp;$S$3)+COUNTIF(AK206:AK207,"&gt;0"))</f>
        <v/>
      </c>
      <c r="AL208" s="58" t="str">
        <f t="shared" ref="AL208" si="1425">IF(Z208="","",COUNTIF($U208,"&gt;"&amp;$S$3)+COUNTIF(AL206:AL207,"&gt;0"))</f>
        <v/>
      </c>
      <c r="AM208" s="58" t="str">
        <f t="shared" ref="AM208" si="1426">IF(AA208="","",COUNTIF($U208,"&gt;"&amp;$S$3)+COUNTIF(AM206:AM207,"&gt;0"))</f>
        <v/>
      </c>
      <c r="AN208" s="58" t="str">
        <f t="shared" ref="AN208" si="1427">IF(AB208="","",COUNTIF($U208,"&gt;"&amp;$S$3)+COUNTIF(AN206:AN207,"&gt;0"))</f>
        <v/>
      </c>
      <c r="AO208" s="58" t="str">
        <f t="shared" ref="AO208" si="1428">IF(AC208="","",COUNTIF($U208,"&gt;"&amp;$S$3)+COUNTIF(AO206:AO207,"&gt;0"))</f>
        <v/>
      </c>
      <c r="AP208" s="58" t="str">
        <f t="shared" ref="AP208" si="1429">IF(AD208="","",COUNTIF($U208,"&gt;"&amp;$S$3)+COUNTIF(AP206:AP207,"&gt;0"))</f>
        <v/>
      </c>
      <c r="AQ208" s="58" t="str">
        <f t="shared" ref="AQ208" si="1430">IF(AE208="","",COUNTIF($U208,"&gt;"&amp;$S$3)+COUNTIF(AQ206:AQ207,"&gt;0"))</f>
        <v/>
      </c>
      <c r="AR208" s="58" t="str">
        <f t="shared" ref="AR208" si="1431">IF(AF208="","",COUNTIF($U208,"&gt;"&amp;$S$3)+COUNTIF(AR206:AR207,"&gt;0"))</f>
        <v/>
      </c>
      <c r="AS208" s="58" t="str">
        <f t="shared" ref="AS208" si="1432">IF(AG208="","",COUNTIF($U208,"&gt;"&amp;$S$3)+COUNTIF(AS206:AS207,"&gt;0"))</f>
        <v/>
      </c>
      <c r="AT208" s="63" t="str">
        <f t="shared" ref="AT208" si="1433">IF(AH208="","",COUNTIF($U208,"&gt;"&amp;$S$3)+COUNTIF(AT206:AT207,"&gt;0"))</f>
        <v/>
      </c>
      <c r="AU208" s="35"/>
    </row>
    <row r="209" spans="1:47" ht="18" customHeight="1" x14ac:dyDescent="0.4">
      <c r="A209" s="12"/>
      <c r="B209" s="8"/>
      <c r="C209" s="9"/>
      <c r="D209" s="9"/>
      <c r="E209" s="10"/>
      <c r="F209" s="4" t="str">
        <f>IFERROR(DATE(C209,D209,E209),"")</f>
        <v/>
      </c>
      <c r="G209" s="129">
        <f t="shared" si="1405"/>
        <v>0</v>
      </c>
      <c r="H209" s="130">
        <f t="shared" si="1384"/>
        <v>0</v>
      </c>
      <c r="I209" s="129">
        <f t="shared" si="1385"/>
        <v>0</v>
      </c>
      <c r="J209" s="130">
        <f t="shared" si="1386"/>
        <v>0</v>
      </c>
      <c r="K209" s="129">
        <f t="shared" si="1387"/>
        <v>0</v>
      </c>
      <c r="L209" s="130">
        <f t="shared" si="1388"/>
        <v>0</v>
      </c>
      <c r="M209" s="129">
        <f t="shared" si="1389"/>
        <v>0</v>
      </c>
      <c r="N209" s="130">
        <f t="shared" si="1390"/>
        <v>0</v>
      </c>
      <c r="O209" s="129">
        <f t="shared" si="1391"/>
        <v>0</v>
      </c>
      <c r="P209" s="130">
        <f t="shared" si="1392"/>
        <v>0</v>
      </c>
      <c r="Q209" s="129">
        <f t="shared" si="1393"/>
        <v>0</v>
      </c>
      <c r="R209" s="130">
        <f t="shared" si="1406"/>
        <v>0</v>
      </c>
      <c r="S209" s="60" t="str">
        <f>IFERROR(DATE(YEAR($F209)+18+(TEXT($F209,"mm/dd")&gt;"04/01"),3,31),"")</f>
        <v/>
      </c>
      <c r="T209" s="54" t="str">
        <f>IF(S209=DATE($C$2+1,3,31),"〇","")</f>
        <v/>
      </c>
      <c r="U209" s="61" t="str">
        <f t="shared" si="1420"/>
        <v/>
      </c>
      <c r="V209" s="54" t="str">
        <f>IF(U209=DATE($C$2+1,3,31),"〇","")</f>
        <v/>
      </c>
      <c r="W209" s="56" t="str">
        <f t="shared" si="1421"/>
        <v/>
      </c>
      <c r="X209" s="56" t="str">
        <f t="shared" si="1394"/>
        <v/>
      </c>
      <c r="Y209" s="56" t="str">
        <f t="shared" si="1395"/>
        <v/>
      </c>
      <c r="Z209" s="56" t="str">
        <f t="shared" si="1396"/>
        <v/>
      </c>
      <c r="AA209" s="56" t="str">
        <f t="shared" si="1397"/>
        <v/>
      </c>
      <c r="AB209" s="56" t="str">
        <f t="shared" si="1398"/>
        <v/>
      </c>
      <c r="AC209" s="56" t="str">
        <f t="shared" si="1399"/>
        <v/>
      </c>
      <c r="AD209" s="56" t="str">
        <f t="shared" si="1400"/>
        <v/>
      </c>
      <c r="AE209" s="56" t="str">
        <f t="shared" si="1401"/>
        <v/>
      </c>
      <c r="AF209" s="56" t="str">
        <f t="shared" si="1402"/>
        <v/>
      </c>
      <c r="AG209" s="56" t="str">
        <f t="shared" si="1403"/>
        <v/>
      </c>
      <c r="AH209" s="62" t="str">
        <f t="shared" si="1404"/>
        <v/>
      </c>
      <c r="AI209" s="58" t="str">
        <f t="shared" ref="AI209" si="1434">IF(W209="","",COUNTIF($U209,"&gt;"&amp;$S$3)+COUNTIF(AI206:AI208,"&gt;0"))</f>
        <v/>
      </c>
      <c r="AJ209" s="58" t="str">
        <f t="shared" ref="AJ209" si="1435">IF(X209="","",COUNTIF($U209,"&gt;"&amp;$S$3)+COUNTIF(AJ206:AJ208,"&gt;0"))</f>
        <v/>
      </c>
      <c r="AK209" s="58" t="str">
        <f t="shared" ref="AK209" si="1436">IF(Y209="","",COUNTIF($U209,"&gt;"&amp;$S$3)+COUNTIF(AK206:AK208,"&gt;0"))</f>
        <v/>
      </c>
      <c r="AL209" s="58" t="str">
        <f t="shared" ref="AL209" si="1437">IF(Z209="","",COUNTIF($U209,"&gt;"&amp;$S$3)+COUNTIF(AL206:AL208,"&gt;0"))</f>
        <v/>
      </c>
      <c r="AM209" s="58" t="str">
        <f t="shared" ref="AM209" si="1438">IF(AA209="","",COUNTIF($U209,"&gt;"&amp;$S$3)+COUNTIF(AM206:AM208,"&gt;0"))</f>
        <v/>
      </c>
      <c r="AN209" s="58" t="str">
        <f t="shared" ref="AN209" si="1439">IF(AB209="","",COUNTIF($U209,"&gt;"&amp;$S$3)+COUNTIF(AN206:AN208,"&gt;0"))</f>
        <v/>
      </c>
      <c r="AO209" s="58" t="str">
        <f t="shared" ref="AO209" si="1440">IF(AC209="","",COUNTIF($U209,"&gt;"&amp;$S$3)+COUNTIF(AO206:AO208,"&gt;0"))</f>
        <v/>
      </c>
      <c r="AP209" s="58" t="str">
        <f t="shared" ref="AP209" si="1441">IF(AD209="","",COUNTIF($U209,"&gt;"&amp;$S$3)+COUNTIF(AP206:AP208,"&gt;0"))</f>
        <v/>
      </c>
      <c r="AQ209" s="58" t="str">
        <f t="shared" ref="AQ209" si="1442">IF(AE209="","",COUNTIF($U209,"&gt;"&amp;$S$3)+COUNTIF(AQ206:AQ208,"&gt;0"))</f>
        <v/>
      </c>
      <c r="AR209" s="58" t="str">
        <f t="shared" ref="AR209" si="1443">IF(AF209="","",COUNTIF($U209,"&gt;"&amp;$S$3)+COUNTIF(AR206:AR208,"&gt;0"))</f>
        <v/>
      </c>
      <c r="AS209" s="58" t="str">
        <f t="shared" ref="AS209" si="1444">IF(AG209="","",COUNTIF($U209,"&gt;"&amp;$S$3)+COUNTIF(AS206:AS208,"&gt;0"))</f>
        <v/>
      </c>
      <c r="AT209" s="63" t="str">
        <f t="shared" ref="AT209" si="1445">IF(AH209="","",COUNTIF($U209,"&gt;"&amp;$S$3)+COUNTIF(AT206:AT208,"&gt;0"))</f>
        <v/>
      </c>
      <c r="AU209" s="35"/>
    </row>
    <row r="210" spans="1:47" ht="18" customHeight="1" x14ac:dyDescent="0.4">
      <c r="A210" s="13"/>
      <c r="B210" s="14"/>
      <c r="C210" s="15"/>
      <c r="D210" s="15"/>
      <c r="E210" s="16"/>
      <c r="F210" s="4" t="str">
        <f>IFERROR(DATE(C210,D210,E210),"")</f>
        <v/>
      </c>
      <c r="G210" s="129">
        <f t="shared" si="1405"/>
        <v>0</v>
      </c>
      <c r="H210" s="130">
        <f t="shared" si="1384"/>
        <v>0</v>
      </c>
      <c r="I210" s="129">
        <f t="shared" si="1385"/>
        <v>0</v>
      </c>
      <c r="J210" s="130">
        <f t="shared" si="1386"/>
        <v>0</v>
      </c>
      <c r="K210" s="129">
        <f t="shared" si="1387"/>
        <v>0</v>
      </c>
      <c r="L210" s="130">
        <f t="shared" si="1388"/>
        <v>0</v>
      </c>
      <c r="M210" s="129">
        <f t="shared" si="1389"/>
        <v>0</v>
      </c>
      <c r="N210" s="130">
        <f t="shared" si="1390"/>
        <v>0</v>
      </c>
      <c r="O210" s="129">
        <f t="shared" si="1391"/>
        <v>0</v>
      </c>
      <c r="P210" s="130">
        <f t="shared" si="1392"/>
        <v>0</v>
      </c>
      <c r="Q210" s="129">
        <f t="shared" si="1393"/>
        <v>0</v>
      </c>
      <c r="R210" s="130">
        <f t="shared" si="1406"/>
        <v>0</v>
      </c>
      <c r="S210" s="60" t="str">
        <f>IFERROR(DATE(YEAR($F210)+18+(TEXT($F210,"mm/dd")&gt;"04/01"),3,31),"")</f>
        <v/>
      </c>
      <c r="T210" s="54" t="str">
        <f>IF(S210=DATE($C$2+1,3,31),"〇","")</f>
        <v/>
      </c>
      <c r="U210" s="61" t="str">
        <f t="shared" si="1420"/>
        <v/>
      </c>
      <c r="V210" s="54" t="str">
        <f>IF(U210=DATE($C$2+1,3,31),"〇","")</f>
        <v/>
      </c>
      <c r="W210" s="56" t="str">
        <f t="shared" si="1421"/>
        <v/>
      </c>
      <c r="X210" s="56" t="str">
        <f t="shared" si="1394"/>
        <v/>
      </c>
      <c r="Y210" s="56" t="str">
        <f t="shared" si="1395"/>
        <v/>
      </c>
      <c r="Z210" s="56" t="str">
        <f t="shared" si="1396"/>
        <v/>
      </c>
      <c r="AA210" s="56" t="str">
        <f t="shared" si="1397"/>
        <v/>
      </c>
      <c r="AB210" s="56" t="str">
        <f t="shared" si="1398"/>
        <v/>
      </c>
      <c r="AC210" s="56" t="str">
        <f t="shared" si="1399"/>
        <v/>
      </c>
      <c r="AD210" s="56" t="str">
        <f t="shared" si="1400"/>
        <v/>
      </c>
      <c r="AE210" s="56" t="str">
        <f t="shared" si="1401"/>
        <v/>
      </c>
      <c r="AF210" s="56" t="str">
        <f t="shared" si="1402"/>
        <v/>
      </c>
      <c r="AG210" s="56" t="str">
        <f t="shared" si="1403"/>
        <v/>
      </c>
      <c r="AH210" s="64" t="str">
        <f t="shared" si="1404"/>
        <v/>
      </c>
      <c r="AI210" s="58" t="str">
        <f t="shared" ref="AI210" si="1446">IF(W210="","",COUNTIF($U210,"&gt;"&amp;$S$3)+COUNTIF(AI206:AI209,"&gt;0"))</f>
        <v/>
      </c>
      <c r="AJ210" s="58" t="str">
        <f t="shared" ref="AJ210" si="1447">IF(X210="","",COUNTIF($U210,"&gt;"&amp;$S$3)+COUNTIF(AJ206:AJ209,"&gt;0"))</f>
        <v/>
      </c>
      <c r="AK210" s="58" t="str">
        <f t="shared" ref="AK210" si="1448">IF(Y210="","",COUNTIF($U210,"&gt;"&amp;$S$3)+COUNTIF(AK206:AK209,"&gt;0"))</f>
        <v/>
      </c>
      <c r="AL210" s="58" t="str">
        <f t="shared" ref="AL210" si="1449">IF(Z210="","",COUNTIF($U210,"&gt;"&amp;$S$3)+COUNTIF(AL206:AL209,"&gt;0"))</f>
        <v/>
      </c>
      <c r="AM210" s="58" t="str">
        <f t="shared" ref="AM210" si="1450">IF(AA210="","",COUNTIF($U210,"&gt;"&amp;$S$3)+COUNTIF(AM206:AM209,"&gt;0"))</f>
        <v/>
      </c>
      <c r="AN210" s="58" t="str">
        <f t="shared" ref="AN210" si="1451">IF(AB210="","",COUNTIF($U210,"&gt;"&amp;$S$3)+COUNTIF(AN206:AN209,"&gt;0"))</f>
        <v/>
      </c>
      <c r="AO210" s="58" t="str">
        <f t="shared" ref="AO210" si="1452">IF(AC210="","",COUNTIF($U210,"&gt;"&amp;$S$3)+COUNTIF(AO206:AO209,"&gt;0"))</f>
        <v/>
      </c>
      <c r="AP210" s="58" t="str">
        <f t="shared" ref="AP210" si="1453">IF(AD210="","",COUNTIF($U210,"&gt;"&amp;$S$3)+COUNTIF(AP206:AP209,"&gt;0"))</f>
        <v/>
      </c>
      <c r="AQ210" s="58" t="str">
        <f t="shared" ref="AQ210" si="1454">IF(AE210="","",COUNTIF($U210,"&gt;"&amp;$S$3)+COUNTIF(AQ206:AQ209,"&gt;0"))</f>
        <v/>
      </c>
      <c r="AR210" s="58" t="str">
        <f t="shared" ref="AR210" si="1455">IF(AF210="","",COUNTIF($U210,"&gt;"&amp;$S$3)+COUNTIF(AR206:AR209,"&gt;0"))</f>
        <v/>
      </c>
      <c r="AS210" s="58" t="str">
        <f t="shared" ref="AS210" si="1456">IF(AG210="","",COUNTIF($U210,"&gt;"&amp;$S$3)+COUNTIF(AS206:AS209,"&gt;0"))</f>
        <v/>
      </c>
      <c r="AT210" s="63" t="str">
        <f t="shared" ref="AT210" si="1457">IF(AH210="","",COUNTIF($U210,"&gt;"&amp;$S$3)+COUNTIF(AT206:AT209,"&gt;0"))</f>
        <v/>
      </c>
      <c r="AU210" s="35"/>
    </row>
    <row r="211" spans="1:47" ht="18" customHeight="1" x14ac:dyDescent="0.4">
      <c r="A211" s="131"/>
      <c r="B211" s="141" t="s">
        <v>7</v>
      </c>
      <c r="C211" s="141"/>
      <c r="D211" s="141"/>
      <c r="E211" s="142"/>
      <c r="F211" s="2"/>
      <c r="G211" s="134">
        <f>SUM(G206:G210)</f>
        <v>0</v>
      </c>
      <c r="H211" s="135">
        <f t="shared" ref="H211" si="1458">SUM(H206:H210)</f>
        <v>0</v>
      </c>
      <c r="I211" s="134">
        <f>SUM(I206:I210)</f>
        <v>0</v>
      </c>
      <c r="J211" s="135">
        <f t="shared" ref="J211" si="1459">SUM(J206:J210)</f>
        <v>0</v>
      </c>
      <c r="K211" s="134">
        <f>SUM(K206:K210)</f>
        <v>0</v>
      </c>
      <c r="L211" s="135">
        <f t="shared" ref="L211" si="1460">SUM(L206:L210)</f>
        <v>0</v>
      </c>
      <c r="M211" s="134">
        <f>SUM(M206:M210)</f>
        <v>0</v>
      </c>
      <c r="N211" s="135">
        <f t="shared" ref="N211" si="1461">SUM(N206:N210)</f>
        <v>0</v>
      </c>
      <c r="O211" s="134">
        <f>SUM(O206:O210)</f>
        <v>0</v>
      </c>
      <c r="P211" s="135">
        <f t="shared" ref="P211" si="1462">SUM(P206:P210)</f>
        <v>0</v>
      </c>
      <c r="Q211" s="134">
        <f>SUM(Q206:Q210)</f>
        <v>0</v>
      </c>
      <c r="R211" s="136">
        <f t="shared" ref="R211" si="1463">SUM(R206:R210)</f>
        <v>0</v>
      </c>
      <c r="S211" s="65"/>
      <c r="T211" s="66"/>
      <c r="U211" s="67"/>
      <c r="V211" s="66"/>
      <c r="W211" s="68"/>
      <c r="X211" s="68"/>
      <c r="Y211" s="68"/>
      <c r="Z211" s="68"/>
      <c r="AA211" s="68"/>
      <c r="AB211" s="68"/>
      <c r="AC211" s="68"/>
      <c r="AD211" s="68"/>
      <c r="AE211" s="68"/>
      <c r="AF211" s="68"/>
      <c r="AG211" s="68"/>
      <c r="AH211" s="69"/>
      <c r="AI211" s="68"/>
      <c r="AJ211" s="68"/>
      <c r="AK211" s="68"/>
      <c r="AL211" s="68"/>
      <c r="AM211" s="68"/>
      <c r="AN211" s="68"/>
      <c r="AO211" s="68"/>
      <c r="AP211" s="68"/>
      <c r="AQ211" s="68"/>
      <c r="AR211" s="68"/>
      <c r="AS211" s="68"/>
      <c r="AT211" s="69"/>
      <c r="AU211" s="35"/>
    </row>
    <row r="212" spans="1:47" ht="18" customHeight="1" thickBot="1" x14ac:dyDescent="0.45">
      <c r="A212" s="137"/>
      <c r="B212" s="143" t="s">
        <v>8</v>
      </c>
      <c r="C212" s="143"/>
      <c r="D212" s="143"/>
      <c r="E212" s="144"/>
      <c r="F212" s="3"/>
      <c r="G212" s="140"/>
      <c r="H212" s="77">
        <f>SUM(G211,H211)</f>
        <v>0</v>
      </c>
      <c r="I212" s="140"/>
      <c r="J212" s="77">
        <f>SUM(I211,J211)</f>
        <v>0</v>
      </c>
      <c r="K212" s="140"/>
      <c r="L212" s="77">
        <f>SUM(K211,L211)</f>
        <v>0</v>
      </c>
      <c r="M212" s="140"/>
      <c r="N212" s="77">
        <f>SUM(M211,N211)</f>
        <v>0</v>
      </c>
      <c r="O212" s="140"/>
      <c r="P212" s="77">
        <f>SUM(O211,P211)</f>
        <v>0</v>
      </c>
      <c r="Q212" s="140"/>
      <c r="R212" s="78">
        <f>SUM(Q211,R211)</f>
        <v>0</v>
      </c>
      <c r="S212" s="70"/>
      <c r="T212" s="71"/>
      <c r="U212" s="72"/>
      <c r="V212" s="71"/>
      <c r="W212" s="77"/>
      <c r="X212" s="77"/>
      <c r="Y212" s="77"/>
      <c r="Z212" s="77"/>
      <c r="AA212" s="77"/>
      <c r="AB212" s="77"/>
      <c r="AC212" s="77"/>
      <c r="AD212" s="77"/>
      <c r="AE212" s="77"/>
      <c r="AF212" s="77"/>
      <c r="AG212" s="77"/>
      <c r="AH212" s="78"/>
      <c r="AI212" s="79"/>
      <c r="AJ212" s="79"/>
      <c r="AK212" s="79"/>
      <c r="AL212" s="79"/>
      <c r="AM212" s="79"/>
      <c r="AN212" s="79"/>
      <c r="AO212" s="79"/>
      <c r="AP212" s="79"/>
      <c r="AQ212" s="79"/>
      <c r="AR212" s="79"/>
      <c r="AS212" s="79"/>
      <c r="AT212" s="80"/>
      <c r="AU212" s="35"/>
    </row>
    <row r="213" spans="1:47" ht="19.5" thickTop="1" x14ac:dyDescent="0.4"/>
  </sheetData>
  <sheetProtection sheet="1" objects="1" scenarios="1" insertRows="0"/>
  <mergeCells count="2">
    <mergeCell ref="A5:E5"/>
    <mergeCell ref="A6:E6"/>
  </mergeCells>
  <phoneticPr fontId="1"/>
  <conditionalFormatting sqref="G10:R14 G17:R21 G24:R28 G31:R35 G38:R42 G45:R49 G52:R56 G59:R63 G66:R70 G73:R77 G80:R84 G87:R91 G94:R98 G101:R105 G108:R112 G115:R119 G122:R126 G129:R133 G136:R140 G143:R147">
    <cfRule type="cellIs" dxfId="29" priority="49" operator="equal">
      <formula>30000</formula>
    </cfRule>
    <cfRule type="cellIs" dxfId="28" priority="50" operator="equal">
      <formula>10000</formula>
    </cfRule>
    <cfRule type="cellIs" dxfId="27" priority="51" operator="equal">
      <formula>15000</formula>
    </cfRule>
  </conditionalFormatting>
  <conditionalFormatting sqref="G150:R154">
    <cfRule type="cellIs" dxfId="26" priority="25" operator="equal">
      <formula>30000</formula>
    </cfRule>
    <cfRule type="cellIs" dxfId="25" priority="26" operator="equal">
      <formula>10000</formula>
    </cfRule>
    <cfRule type="cellIs" dxfId="24" priority="27" operator="equal">
      <formula>15000</formula>
    </cfRule>
  </conditionalFormatting>
  <conditionalFormatting sqref="G157:R161">
    <cfRule type="cellIs" dxfId="23" priority="22" operator="equal">
      <formula>30000</formula>
    </cfRule>
    <cfRule type="cellIs" dxfId="22" priority="23" operator="equal">
      <formula>10000</formula>
    </cfRule>
    <cfRule type="cellIs" dxfId="21" priority="24" operator="equal">
      <formula>15000</formula>
    </cfRule>
  </conditionalFormatting>
  <conditionalFormatting sqref="G164:R168">
    <cfRule type="cellIs" dxfId="20" priority="19" operator="equal">
      <formula>30000</formula>
    </cfRule>
    <cfRule type="cellIs" dxfId="19" priority="20" operator="equal">
      <formula>10000</formula>
    </cfRule>
    <cfRule type="cellIs" dxfId="18" priority="21" operator="equal">
      <formula>15000</formula>
    </cfRule>
  </conditionalFormatting>
  <conditionalFormatting sqref="G171:R175">
    <cfRule type="cellIs" dxfId="17" priority="16" operator="equal">
      <formula>30000</formula>
    </cfRule>
    <cfRule type="cellIs" dxfId="16" priority="17" operator="equal">
      <formula>10000</formula>
    </cfRule>
    <cfRule type="cellIs" dxfId="15" priority="18" operator="equal">
      <formula>15000</formula>
    </cfRule>
  </conditionalFormatting>
  <conditionalFormatting sqref="G178:R182">
    <cfRule type="cellIs" dxfId="14" priority="13" operator="equal">
      <formula>30000</formula>
    </cfRule>
    <cfRule type="cellIs" dxfId="13" priority="14" operator="equal">
      <formula>10000</formula>
    </cfRule>
    <cfRule type="cellIs" dxfId="12" priority="15" operator="equal">
      <formula>15000</formula>
    </cfRule>
  </conditionalFormatting>
  <conditionalFormatting sqref="G185:R189">
    <cfRule type="cellIs" dxfId="11" priority="10" operator="equal">
      <formula>30000</formula>
    </cfRule>
    <cfRule type="cellIs" dxfId="10" priority="11" operator="equal">
      <formula>10000</formula>
    </cfRule>
    <cfRule type="cellIs" dxfId="9" priority="12" operator="equal">
      <formula>15000</formula>
    </cfRule>
  </conditionalFormatting>
  <conditionalFormatting sqref="G206:R210">
    <cfRule type="cellIs" dxfId="8" priority="7" operator="equal">
      <formula>30000</formula>
    </cfRule>
    <cfRule type="cellIs" dxfId="7" priority="8" operator="equal">
      <formula>10000</formula>
    </cfRule>
    <cfRule type="cellIs" dxfId="6" priority="9" operator="equal">
      <formula>15000</formula>
    </cfRule>
  </conditionalFormatting>
  <conditionalFormatting sqref="G192:R196">
    <cfRule type="cellIs" dxfId="5" priority="4" operator="equal">
      <formula>30000</formula>
    </cfRule>
    <cfRule type="cellIs" dxfId="4" priority="5" operator="equal">
      <formula>10000</formula>
    </cfRule>
    <cfRule type="cellIs" dxfId="3" priority="6" operator="equal">
      <formula>15000</formula>
    </cfRule>
  </conditionalFormatting>
  <conditionalFormatting sqref="G199:R203">
    <cfRule type="cellIs" dxfId="2" priority="1" operator="equal">
      <formula>30000</formula>
    </cfRule>
    <cfRule type="cellIs" dxfId="1" priority="2" operator="equal">
      <formula>10000</formula>
    </cfRule>
    <cfRule type="cellIs" dxfId="0" priority="3" operator="equal">
      <formula>15000</formula>
    </cfRule>
  </conditionalFormatting>
  <dataValidations count="1">
    <dataValidation imeMode="off" allowBlank="1" showInputMessage="1" showErrorMessage="1" sqref="F143:F147 F136:F140 F115:F119 F108:F112 F101:F105 A10:F10 C88:F91 C74:F77 A66:F66 A59:F59 A52:F52 C53:F56 A45:F45 A38:F38 C46:F49 A31:F31 C39:F42 A24:F24 C32:F35 A17:F17 C25:F28 A136:E136 A122:E122 A129:E129 F129:F133 C123:E126 C60:F63 S143:V147 F122:F126 T9:T14 C18:F21 S129:V133 V9:V14 S136:V140 S10:S14 U10:U14 S17:V21 S24:V28 S31:V35 S38:V42 S45:V49 S52:V56 S59:V63 S66:V70 S73:V77 S80:V84 S87:V91 S94:V98 S101:V105 S108:V112 S115:V119 S122:V126 C11:F14 C130:E133 F80:F84 F94:F98 C67:F70 C137:E140 A73:F73 C81:E84 A80:E80 A87:F87 A94:E94 C95:E98 A101:E101 C102:E105 A108:E108 C109:E112 A115:E115 C116:E119 A143:E143 C144:E147 F150:F154 S150:V154 A150:E150 C151:E154 F157:F161 S157:V161 A157:E157 C158:E161 F164:F168 S164:V168 A164:E164 C165:E168 F171:F175 S171:V175 A171:E171 C172:E175 F178:F182 S178:V182 A178:E178 C179:E182 F185:F189 S185:V189 A185:E185 C186:E189 F206:F210 S206:V210 A206:E206 C207:E210 F192:F196 S192:V196 A192:E192 C193:E196 F199:F203 S199:V203 A199:E199 C200:E203"/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8" fitToHeight="0" orientation="landscape" r:id="rId1"/>
  <headerFooter>
    <oddFooter>&amp;P / &amp;N ページ</oddFooter>
  </headerFooter>
  <rowBreaks count="4" manualBreakCount="4">
    <brk id="44" max="16383" man="1"/>
    <brk id="86" max="16383" man="1"/>
    <brk id="128" max="16383" man="1"/>
    <brk id="170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1"/>
  <sheetViews>
    <sheetView workbookViewId="0">
      <selection activeCell="A7" sqref="A7"/>
    </sheetView>
  </sheetViews>
  <sheetFormatPr defaultRowHeight="18.75" x14ac:dyDescent="0.4"/>
  <cols>
    <col min="1" max="1" width="18.625" customWidth="1"/>
    <col min="2" max="2" width="14.125" customWidth="1"/>
  </cols>
  <sheetData>
    <row r="1" spans="1:2" x14ac:dyDescent="0.4">
      <c r="A1" s="5">
        <v>45541</v>
      </c>
      <c r="B1" t="s">
        <v>41</v>
      </c>
    </row>
    <row r="2" spans="1:2" x14ac:dyDescent="0.4">
      <c r="A2" s="5">
        <v>45541</v>
      </c>
      <c r="B2" t="s">
        <v>42</v>
      </c>
    </row>
    <row r="3" spans="1:2" x14ac:dyDescent="0.4">
      <c r="A3" s="5">
        <v>45544</v>
      </c>
      <c r="B3" t="s">
        <v>43</v>
      </c>
    </row>
    <row r="4" spans="1:2" x14ac:dyDescent="0.4">
      <c r="A4" s="5">
        <v>45545</v>
      </c>
      <c r="B4" t="s">
        <v>44</v>
      </c>
    </row>
    <row r="5" spans="1:2" x14ac:dyDescent="0.4">
      <c r="A5" s="5">
        <v>45552</v>
      </c>
      <c r="B5" t="s">
        <v>45</v>
      </c>
    </row>
    <row r="6" spans="1:2" x14ac:dyDescent="0.4">
      <c r="A6" s="5">
        <v>45664</v>
      </c>
      <c r="B6" t="s">
        <v>47</v>
      </c>
    </row>
    <row r="7" spans="1:2" x14ac:dyDescent="0.4">
      <c r="A7" s="5"/>
    </row>
    <row r="8" spans="1:2" x14ac:dyDescent="0.4">
      <c r="A8" s="5"/>
    </row>
    <row r="9" spans="1:2" x14ac:dyDescent="0.4">
      <c r="A9" s="5"/>
    </row>
    <row r="10" spans="1:2" x14ac:dyDescent="0.4">
      <c r="A10" s="5"/>
    </row>
    <row r="11" spans="1:2" x14ac:dyDescent="0.4">
      <c r="A11" s="5"/>
    </row>
    <row r="12" spans="1:2" x14ac:dyDescent="0.4">
      <c r="A12" s="5"/>
    </row>
    <row r="13" spans="1:2" x14ac:dyDescent="0.4">
      <c r="A13" s="5"/>
    </row>
    <row r="14" spans="1:2" x14ac:dyDescent="0.4">
      <c r="A14" s="5"/>
    </row>
    <row r="15" spans="1:2" x14ac:dyDescent="0.4">
      <c r="A15" s="5"/>
    </row>
    <row r="16" spans="1:2" x14ac:dyDescent="0.4">
      <c r="A16" s="5"/>
    </row>
    <row r="17" spans="1:1" x14ac:dyDescent="0.4">
      <c r="A17" s="5"/>
    </row>
    <row r="18" spans="1:1" x14ac:dyDescent="0.4">
      <c r="A18" s="5"/>
    </row>
    <row r="19" spans="1:1" x14ac:dyDescent="0.4">
      <c r="A19" s="5"/>
    </row>
    <row r="20" spans="1:1" x14ac:dyDescent="0.4">
      <c r="A20" s="5"/>
    </row>
    <row r="21" spans="1:1" x14ac:dyDescent="0.4">
      <c r="A21" s="5"/>
    </row>
    <row r="22" spans="1:1" x14ac:dyDescent="0.4">
      <c r="A22" s="5"/>
    </row>
    <row r="23" spans="1:1" x14ac:dyDescent="0.4">
      <c r="A23" s="5"/>
    </row>
    <row r="24" spans="1:1" x14ac:dyDescent="0.4">
      <c r="A24" s="5"/>
    </row>
    <row r="25" spans="1:1" x14ac:dyDescent="0.4">
      <c r="A25" s="5"/>
    </row>
    <row r="26" spans="1:1" x14ac:dyDescent="0.4">
      <c r="A26" s="5"/>
    </row>
    <row r="27" spans="1:1" x14ac:dyDescent="0.4">
      <c r="A27" s="5"/>
    </row>
    <row r="28" spans="1:1" x14ac:dyDescent="0.4">
      <c r="A28" s="5"/>
    </row>
    <row r="29" spans="1:1" x14ac:dyDescent="0.4">
      <c r="A29" s="5"/>
    </row>
    <row r="30" spans="1:1" x14ac:dyDescent="0.4">
      <c r="A30" s="5"/>
    </row>
    <row r="31" spans="1:1" x14ac:dyDescent="0.4">
      <c r="A31" s="5"/>
    </row>
    <row r="32" spans="1:1" x14ac:dyDescent="0.4">
      <c r="A32" s="5"/>
    </row>
    <row r="33" spans="1:1" x14ac:dyDescent="0.4">
      <c r="A33" s="5"/>
    </row>
    <row r="34" spans="1:1" x14ac:dyDescent="0.4">
      <c r="A34" s="5"/>
    </row>
    <row r="35" spans="1:1" x14ac:dyDescent="0.4">
      <c r="A35" s="5"/>
    </row>
    <row r="36" spans="1:1" x14ac:dyDescent="0.4">
      <c r="A36" s="5"/>
    </row>
    <row r="37" spans="1:1" x14ac:dyDescent="0.4">
      <c r="A37" s="5"/>
    </row>
    <row r="38" spans="1:1" x14ac:dyDescent="0.4">
      <c r="A38" s="5"/>
    </row>
    <row r="39" spans="1:1" x14ac:dyDescent="0.4">
      <c r="A39" s="5"/>
    </row>
    <row r="40" spans="1:1" x14ac:dyDescent="0.4">
      <c r="A40" s="5"/>
    </row>
    <row r="41" spans="1:1" x14ac:dyDescent="0.4">
      <c r="A41" s="5"/>
    </row>
    <row r="42" spans="1:1" x14ac:dyDescent="0.4">
      <c r="A42" s="5"/>
    </row>
    <row r="43" spans="1:1" x14ac:dyDescent="0.4">
      <c r="A43" s="5"/>
    </row>
    <row r="44" spans="1:1" x14ac:dyDescent="0.4">
      <c r="A44" s="5"/>
    </row>
    <row r="45" spans="1:1" x14ac:dyDescent="0.4">
      <c r="A45" s="5"/>
    </row>
    <row r="46" spans="1:1" x14ac:dyDescent="0.4">
      <c r="A46" s="5"/>
    </row>
    <row r="47" spans="1:1" x14ac:dyDescent="0.4">
      <c r="A47" s="5"/>
    </row>
    <row r="48" spans="1:1" x14ac:dyDescent="0.4">
      <c r="A48" s="5"/>
    </row>
    <row r="49" spans="1:1" x14ac:dyDescent="0.4">
      <c r="A49" s="5"/>
    </row>
    <row r="50" spans="1:1" x14ac:dyDescent="0.4">
      <c r="A50" s="5"/>
    </row>
    <row r="51" spans="1:1" x14ac:dyDescent="0.4">
      <c r="A51" s="5"/>
    </row>
    <row r="52" spans="1:1" x14ac:dyDescent="0.4">
      <c r="A52" s="5"/>
    </row>
    <row r="53" spans="1:1" x14ac:dyDescent="0.4">
      <c r="A53" s="5"/>
    </row>
    <row r="54" spans="1:1" x14ac:dyDescent="0.4">
      <c r="A54" s="5"/>
    </row>
    <row r="55" spans="1:1" x14ac:dyDescent="0.4">
      <c r="A55" s="5"/>
    </row>
    <row r="56" spans="1:1" x14ac:dyDescent="0.4">
      <c r="A56" s="5"/>
    </row>
    <row r="57" spans="1:1" x14ac:dyDescent="0.4">
      <c r="A57" s="5"/>
    </row>
    <row r="58" spans="1:1" x14ac:dyDescent="0.4">
      <c r="A58" s="5"/>
    </row>
    <row r="59" spans="1:1" x14ac:dyDescent="0.4">
      <c r="A59" s="5"/>
    </row>
    <row r="60" spans="1:1" x14ac:dyDescent="0.4">
      <c r="A60" s="5"/>
    </row>
    <row r="61" spans="1:1" x14ac:dyDescent="0.4">
      <c r="A61" s="5"/>
    </row>
    <row r="62" spans="1:1" x14ac:dyDescent="0.4">
      <c r="A62" s="5"/>
    </row>
    <row r="63" spans="1:1" x14ac:dyDescent="0.4">
      <c r="A63" s="5"/>
    </row>
    <row r="64" spans="1:1" x14ac:dyDescent="0.4">
      <c r="A64" s="5"/>
    </row>
    <row r="65" spans="1:1" x14ac:dyDescent="0.4">
      <c r="A65" s="5"/>
    </row>
    <row r="66" spans="1:1" x14ac:dyDescent="0.4">
      <c r="A66" s="5"/>
    </row>
    <row r="67" spans="1:1" x14ac:dyDescent="0.4">
      <c r="A67" s="5"/>
    </row>
    <row r="68" spans="1:1" x14ac:dyDescent="0.4">
      <c r="A68" s="5"/>
    </row>
    <row r="69" spans="1:1" x14ac:dyDescent="0.4">
      <c r="A69" s="5"/>
    </row>
    <row r="70" spans="1:1" x14ac:dyDescent="0.4">
      <c r="A70" s="5"/>
    </row>
    <row r="71" spans="1:1" x14ac:dyDescent="0.4">
      <c r="A71" s="5"/>
    </row>
    <row r="72" spans="1:1" x14ac:dyDescent="0.4">
      <c r="A72" s="5"/>
    </row>
    <row r="73" spans="1:1" x14ac:dyDescent="0.4">
      <c r="A73" s="5"/>
    </row>
    <row r="74" spans="1:1" x14ac:dyDescent="0.4">
      <c r="A74" s="5"/>
    </row>
    <row r="75" spans="1:1" x14ac:dyDescent="0.4">
      <c r="A75" s="5"/>
    </row>
    <row r="76" spans="1:1" x14ac:dyDescent="0.4">
      <c r="A76" s="5"/>
    </row>
    <row r="77" spans="1:1" x14ac:dyDescent="0.4">
      <c r="A77" s="5"/>
    </row>
    <row r="78" spans="1:1" x14ac:dyDescent="0.4">
      <c r="A78" s="5"/>
    </row>
    <row r="79" spans="1:1" x14ac:dyDescent="0.4">
      <c r="A79" s="5"/>
    </row>
    <row r="80" spans="1:1" x14ac:dyDescent="0.4">
      <c r="A80" s="5"/>
    </row>
    <row r="81" spans="1:1" x14ac:dyDescent="0.4">
      <c r="A81" s="5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児童手当計算</vt:lpstr>
      <vt:lpstr>変更履歴</vt:lpstr>
      <vt:lpstr>児童手当計算!Print_Area</vt:lpstr>
      <vt:lpstr>児童手当計算!Print_Titles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2024-09-06T03:08:00Z</dcterms:created>
  <dcterms:modified xsi:type="dcterms:W3CDTF">2025-01-07T05:08:07Z</dcterms:modified>
</cp:coreProperties>
</file>