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U:\05事務\４．人事\90 各種様式・ツール\01 内申作成ツール\"/>
    </mc:Choice>
  </mc:AlternateContent>
  <bookViews>
    <workbookView xWindow="0" yWindow="0" windowWidth="20490" windowHeight="7530" tabRatio="921"/>
  </bookViews>
  <sheets>
    <sheet name="入力" sheetId="17" r:id="rId1"/>
    <sheet name="鑑" sheetId="16" r:id="rId2"/>
    <sheet name="内申" sheetId="1" r:id="rId3"/>
    <sheet name="内申（延長・更新）" sheetId="27" r:id="rId4"/>
    <sheet name="内申(育短補充用)" sheetId="29" r:id="rId5"/>
    <sheet name="内申（育短延長・更新）" sheetId="30" r:id="rId6"/>
    <sheet name="承諾書" sheetId="26" r:id="rId7"/>
    <sheet name="欠格申告書" sheetId="18" r:id="rId8"/>
    <sheet name="条件" sheetId="14" r:id="rId9"/>
  </sheets>
  <definedNames>
    <definedName name="_xlnm.Print_Area" localSheetId="1">鑑!$A$1:$X$38</definedName>
    <definedName name="_xlnm.Print_Area" localSheetId="7">欠格申告書!$A$1:$A$32</definedName>
    <definedName name="_xlnm.Print_Area" localSheetId="6">承諾書!$A$1:$X$21</definedName>
    <definedName name="_xlnm.Print_Area" localSheetId="8">条件!$B$1:$U$26</definedName>
    <definedName name="_xlnm.Print_Area" localSheetId="2">内申!$A$1:$Z$47</definedName>
    <definedName name="_xlnm.Print_Area" localSheetId="5">'内申（育短延長・更新）'!$A$1:$AB$47</definedName>
    <definedName name="_xlnm.Print_Area" localSheetId="4">'内申(育短補充用)'!$A$1:$Z$47</definedName>
    <definedName name="_xlnm.Print_Area" localSheetId="3">'内申（延長・更新）'!$A$1:$AB$47</definedName>
  </definedNames>
  <calcPr calcId="162913"/>
</workbook>
</file>

<file path=xl/calcChain.xml><?xml version="1.0" encoding="utf-8"?>
<calcChain xmlns="http://schemas.openxmlformats.org/spreadsheetml/2006/main">
  <c r="A29" i="30" l="1"/>
  <c r="A26" i="30"/>
  <c r="A23" i="30"/>
  <c r="A29" i="27"/>
  <c r="A26" i="27"/>
  <c r="A23" i="27"/>
  <c r="Z27" i="27"/>
  <c r="B16" i="17"/>
  <c r="B15" i="17"/>
  <c r="B14" i="17"/>
  <c r="Z27" i="30"/>
  <c r="Z26" i="30"/>
  <c r="Z26" i="27"/>
  <c r="X27" i="29"/>
  <c r="X26" i="29"/>
  <c r="X27" i="1"/>
  <c r="X26" i="1"/>
  <c r="Z25" i="30" l="1"/>
  <c r="Z24" i="30"/>
  <c r="Z25" i="27"/>
  <c r="Z24" i="27"/>
  <c r="X25" i="29" l="1"/>
  <c r="X24" i="29"/>
  <c r="B17" i="17"/>
  <c r="X25" i="1"/>
  <c r="X24" i="1"/>
  <c r="J24" i="14"/>
  <c r="J23" i="14"/>
  <c r="J17" i="14"/>
  <c r="D13" i="14"/>
  <c r="J18" i="14"/>
  <c r="S35" i="16" l="1"/>
  <c r="Q28" i="27"/>
  <c r="O28" i="27"/>
  <c r="M28" i="27"/>
  <c r="M25" i="27"/>
  <c r="Q25" i="27"/>
  <c r="O25" i="27"/>
  <c r="D10" i="29"/>
  <c r="D10" i="1"/>
  <c r="B20" i="26"/>
  <c r="B21" i="26"/>
  <c r="A1" i="26"/>
  <c r="S19" i="30"/>
  <c r="E17" i="30"/>
  <c r="E17" i="27"/>
  <c r="D10" i="30"/>
  <c r="D10" i="27"/>
  <c r="E17" i="29"/>
  <c r="Q26" i="30"/>
  <c r="O26" i="30"/>
  <c r="M26" i="30"/>
  <c r="M24" i="30"/>
  <c r="Q24" i="30"/>
  <c r="O24" i="30"/>
  <c r="W26" i="30"/>
  <c r="U26" i="30"/>
  <c r="S26" i="30"/>
  <c r="W28" i="27"/>
  <c r="U28" i="27"/>
  <c r="S28" i="27"/>
  <c r="W24" i="30"/>
  <c r="U24" i="30"/>
  <c r="S24" i="30"/>
  <c r="W25" i="27"/>
  <c r="U25" i="27"/>
  <c r="S25" i="27"/>
  <c r="Z3" i="30"/>
  <c r="AA4" i="30"/>
  <c r="Y4" i="30"/>
  <c r="W4" i="30"/>
  <c r="T3" i="30"/>
  <c r="T3" i="27"/>
  <c r="AA4" i="27"/>
  <c r="Y4" i="27"/>
  <c r="W4" i="27"/>
  <c r="Z3" i="27"/>
  <c r="S29" i="30" l="1"/>
  <c r="M29" i="30"/>
  <c r="M29" i="29"/>
  <c r="S28" i="30"/>
  <c r="M28" i="30"/>
  <c r="M28" i="29"/>
  <c r="E27" i="30"/>
  <c r="B27" i="30"/>
  <c r="B26" i="30"/>
  <c r="B25" i="30"/>
  <c r="Y23" i="30"/>
  <c r="K23" i="30"/>
  <c r="H23" i="30"/>
  <c r="I23" i="30" s="1"/>
  <c r="E23" i="30"/>
  <c r="Z17" i="30"/>
  <c r="U8" i="30"/>
  <c r="V3" i="30"/>
  <c r="A9" i="16"/>
  <c r="B27" i="27"/>
  <c r="B27" i="1"/>
  <c r="B27" i="29"/>
  <c r="A29" i="29" l="1"/>
  <c r="Q26" i="29"/>
  <c r="O26" i="29"/>
  <c r="M26" i="29"/>
  <c r="E27" i="29"/>
  <c r="B26" i="29"/>
  <c r="B25" i="29"/>
  <c r="A26" i="29"/>
  <c r="Q24" i="29"/>
  <c r="O24" i="29"/>
  <c r="M24" i="29"/>
  <c r="W23" i="29"/>
  <c r="U23" i="29"/>
  <c r="S23" i="29"/>
  <c r="K23" i="29"/>
  <c r="H23" i="29"/>
  <c r="I23" i="29" s="1"/>
  <c r="E23" i="29"/>
  <c r="A23" i="29"/>
  <c r="T8" i="29"/>
  <c r="Y4" i="29"/>
  <c r="W4" i="29"/>
  <c r="U4" i="29"/>
  <c r="X3" i="29"/>
  <c r="U3" i="29"/>
  <c r="T3" i="29"/>
  <c r="H11" i="14"/>
  <c r="E27" i="27" l="1"/>
  <c r="E27" i="1" l="1"/>
  <c r="E17" i="1" l="1"/>
  <c r="S2" i="16" l="1"/>
  <c r="A23" i="1"/>
  <c r="M28" i="1"/>
  <c r="M25" i="1"/>
  <c r="U4" i="1"/>
  <c r="D25" i="14" l="1"/>
  <c r="D12" i="14"/>
  <c r="M11" i="14"/>
  <c r="F11" i="14"/>
  <c r="O2" i="14" l="1"/>
  <c r="X3" i="1" l="1"/>
  <c r="V1" i="16"/>
  <c r="U8" i="27" l="1"/>
  <c r="V3" i="27"/>
  <c r="Y23" i="27"/>
  <c r="K23" i="27"/>
  <c r="H23" i="27"/>
  <c r="I23" i="27" s="1"/>
  <c r="E23" i="27"/>
  <c r="B26" i="27"/>
  <c r="B25" i="27"/>
  <c r="Z17" i="27"/>
  <c r="S19" i="27"/>
  <c r="Q28" i="1" l="1"/>
  <c r="O28" i="1"/>
  <c r="Q25" i="1"/>
  <c r="O25" i="1"/>
  <c r="S37" i="16" l="1"/>
  <c r="S36" i="16"/>
  <c r="Y4" i="1"/>
  <c r="W4" i="1"/>
  <c r="T3" i="1"/>
  <c r="U3" i="1"/>
  <c r="Q11" i="14" l="1"/>
  <c r="O11" i="14"/>
  <c r="J11" i="14"/>
  <c r="R1" i="16"/>
  <c r="W2" i="16"/>
  <c r="U2" i="16"/>
  <c r="Q1" i="16"/>
  <c r="B4" i="16"/>
  <c r="T8" i="1"/>
  <c r="S7" i="16"/>
  <c r="P6" i="16"/>
  <c r="B4" i="14"/>
  <c r="B25" i="1"/>
  <c r="B26" i="1"/>
  <c r="E23" i="1"/>
  <c r="W23" i="1"/>
  <c r="S23" i="1"/>
  <c r="K23" i="1"/>
  <c r="A29" i="1"/>
  <c r="A26" i="1"/>
  <c r="H23" i="1" l="1"/>
  <c r="I23" i="1" s="1"/>
  <c r="U23" i="1"/>
</calcChain>
</file>

<file path=xl/comments1.xml><?xml version="1.0" encoding="utf-8"?>
<comments xmlns="http://schemas.openxmlformats.org/spreadsheetml/2006/main">
  <authors>
    <author>あま市教育委員会</author>
  </authors>
  <commentList>
    <comment ref="L4" authorId="0" shapeId="0">
      <text>
        <r>
          <rPr>
            <sz val="11"/>
            <color indexed="81"/>
            <rFont val="MS P ゴシック"/>
            <family val="3"/>
            <charset val="128"/>
          </rPr>
          <t>町村の場合は、
郡から入力する</t>
        </r>
      </text>
    </comment>
  </commentList>
</comments>
</file>

<file path=xl/sharedStrings.xml><?xml version="1.0" encoding="utf-8"?>
<sst xmlns="http://schemas.openxmlformats.org/spreadsheetml/2006/main" count="376" uniqueCount="167">
  <si>
    <t>〔人様式１〕</t>
  </si>
  <si>
    <t>第</t>
    <rPh sb="0" eb="1">
      <t>ダイ</t>
    </rPh>
    <phoneticPr fontId="2"/>
  </si>
  <si>
    <t>号</t>
    <rPh sb="0" eb="1">
      <t>ゴウ</t>
    </rPh>
    <phoneticPr fontId="2"/>
  </si>
  <si>
    <t>年</t>
    <rPh sb="0" eb="1">
      <t>ネン</t>
    </rPh>
    <phoneticPr fontId="2"/>
  </si>
  <si>
    <t>月</t>
    <rPh sb="0" eb="1">
      <t>ツキ</t>
    </rPh>
    <phoneticPr fontId="2"/>
  </si>
  <si>
    <t>日</t>
    <rPh sb="0" eb="1">
      <t>ニチ</t>
    </rPh>
    <phoneticPr fontId="2"/>
  </si>
  <si>
    <t>殿</t>
    <rPh sb="0" eb="1">
      <t>ドノ</t>
    </rPh>
    <phoneticPr fontId="2"/>
  </si>
  <si>
    <t>下記のとおり発令してください。</t>
    <rPh sb="0" eb="2">
      <t>カキ</t>
    </rPh>
    <rPh sb="6" eb="8">
      <t>ハツレイ</t>
    </rPh>
    <phoneticPr fontId="2"/>
  </si>
  <si>
    <t>記</t>
    <rPh sb="0" eb="1">
      <t>キ</t>
    </rPh>
    <phoneticPr fontId="2"/>
  </si>
  <si>
    <t>採用事由</t>
    <rPh sb="0" eb="2">
      <t>サイヨウ</t>
    </rPh>
    <rPh sb="2" eb="4">
      <t>ジユウ</t>
    </rPh>
    <phoneticPr fontId="2"/>
  </si>
  <si>
    <t>氏　　名</t>
    <rPh sb="0" eb="1">
      <t>シ</t>
    </rPh>
    <rPh sb="3" eb="4">
      <t>メイ</t>
    </rPh>
    <phoneticPr fontId="2"/>
  </si>
  <si>
    <t>免許状</t>
    <rPh sb="0" eb="3">
      <t>メンキョジョウ</t>
    </rPh>
    <phoneticPr fontId="2"/>
  </si>
  <si>
    <t>性別</t>
    <rPh sb="0" eb="2">
      <t>セイベツ</t>
    </rPh>
    <phoneticPr fontId="2"/>
  </si>
  <si>
    <t>種類</t>
    <rPh sb="0" eb="2">
      <t>シュルイ</t>
    </rPh>
    <phoneticPr fontId="2"/>
  </si>
  <si>
    <t>教科</t>
    <rPh sb="0" eb="2">
      <t>キョウカ</t>
    </rPh>
    <phoneticPr fontId="2"/>
  </si>
  <si>
    <t>承　諾　書</t>
    <rPh sb="0" eb="1">
      <t>ウケタマワ</t>
    </rPh>
    <rPh sb="2" eb="3">
      <t>ダク</t>
    </rPh>
    <rPh sb="4" eb="5">
      <t>ショ</t>
    </rPh>
    <phoneticPr fontId="2"/>
  </si>
  <si>
    <t>月</t>
    <rPh sb="0" eb="1">
      <t>ガツ</t>
    </rPh>
    <phoneticPr fontId="2"/>
  </si>
  <si>
    <t>日</t>
    <rPh sb="0" eb="1">
      <t>ヒ</t>
    </rPh>
    <phoneticPr fontId="2"/>
  </si>
  <si>
    <t>住所</t>
    <rPh sb="0" eb="2">
      <t>ジュウショ</t>
    </rPh>
    <phoneticPr fontId="2"/>
  </si>
  <si>
    <t>氏名</t>
    <rPh sb="0" eb="2">
      <t>シメイ</t>
    </rPh>
    <phoneticPr fontId="2"/>
  </si>
  <si>
    <t>日生</t>
    <rPh sb="0" eb="1">
      <t>ニチ</t>
    </rPh>
    <rPh sb="1" eb="2">
      <t>ウ</t>
    </rPh>
    <phoneticPr fontId="2"/>
  </si>
  <si>
    <t>愛知県教育委員会</t>
    <rPh sb="0" eb="3">
      <t>アイチケン</t>
    </rPh>
    <rPh sb="3" eb="5">
      <t>キョウイク</t>
    </rPh>
    <rPh sb="5" eb="8">
      <t>イインカイ</t>
    </rPh>
    <phoneticPr fontId="2"/>
  </si>
  <si>
    <t>愛知県教育委員会　</t>
    <phoneticPr fontId="2"/>
  </si>
  <si>
    <t>・</t>
    <phoneticPr fontId="2"/>
  </si>
  <si>
    <t>その他</t>
    <rPh sb="2" eb="3">
      <t>タ</t>
    </rPh>
    <phoneticPr fontId="2"/>
  </si>
  <si>
    <t>学校名</t>
    <rPh sb="0" eb="1">
      <t>ガク</t>
    </rPh>
    <rPh sb="1" eb="2">
      <t>コウ</t>
    </rPh>
    <rPh sb="2" eb="3">
      <t>メイ</t>
    </rPh>
    <phoneticPr fontId="2"/>
  </si>
  <si>
    <t>職　名</t>
    <rPh sb="0" eb="1">
      <t>ショク</t>
    </rPh>
    <rPh sb="2" eb="3">
      <t>メイ</t>
    </rPh>
    <phoneticPr fontId="2"/>
  </si>
  <si>
    <t>から</t>
    <phoneticPr fontId="2"/>
  </si>
  <si>
    <t>まで</t>
    <phoneticPr fontId="2"/>
  </si>
  <si>
    <t>給　料</t>
    <rPh sb="0" eb="1">
      <t>キュウ</t>
    </rPh>
    <rPh sb="2" eb="3">
      <t>リョウ</t>
    </rPh>
    <phoneticPr fontId="2"/>
  </si>
  <si>
    <t>級</t>
    <rPh sb="0" eb="1">
      <t>キュウ</t>
    </rPh>
    <phoneticPr fontId="2"/>
  </si>
  <si>
    <t>号給</t>
    <rPh sb="0" eb="1">
      <t>ゴウ</t>
    </rPh>
    <rPh sb="1" eb="2">
      <t>キュウ</t>
    </rPh>
    <phoneticPr fontId="2"/>
  </si>
  <si>
    <t>任用期間</t>
    <rPh sb="0" eb="1">
      <t>ニン</t>
    </rPh>
    <rPh sb="1" eb="2">
      <t>ヨウ</t>
    </rPh>
    <rPh sb="2" eb="3">
      <t>キ</t>
    </rPh>
    <rPh sb="3" eb="4">
      <t>アイダ</t>
    </rPh>
    <phoneticPr fontId="2"/>
  </si>
  <si>
    <t>様式１３</t>
    <rPh sb="0" eb="2">
      <t>ヨウシキ</t>
    </rPh>
    <phoneticPr fontId="2"/>
  </si>
  <si>
    <t>様</t>
    <rPh sb="0" eb="1">
      <t>サマ</t>
    </rPh>
    <phoneticPr fontId="2"/>
  </si>
  <si>
    <t>あなたの勤務条件については、下記のとおりです。</t>
    <rPh sb="4" eb="6">
      <t>キンム</t>
    </rPh>
    <rPh sb="6" eb="8">
      <t>ジョウケン</t>
    </rPh>
    <rPh sb="14" eb="16">
      <t>カキ</t>
    </rPh>
    <phoneticPr fontId="2"/>
  </si>
  <si>
    <t>任用の期間</t>
    <rPh sb="0" eb="2">
      <t>ニンヨウ</t>
    </rPh>
    <rPh sb="3" eb="5">
      <t>キカン</t>
    </rPh>
    <phoneticPr fontId="2"/>
  </si>
  <si>
    <t>日から</t>
    <rPh sb="0" eb="1">
      <t>ヒ</t>
    </rPh>
    <phoneticPr fontId="2"/>
  </si>
  <si>
    <t>日まで</t>
    <rPh sb="0" eb="1">
      <t>ヒ</t>
    </rPh>
    <phoneticPr fontId="2"/>
  </si>
  <si>
    <t>勤務の場所</t>
    <rPh sb="0" eb="2">
      <t>キンム</t>
    </rPh>
    <rPh sb="3" eb="5">
      <t>バショ</t>
    </rPh>
    <phoneticPr fontId="2"/>
  </si>
  <si>
    <t>勤務の内容</t>
    <rPh sb="0" eb="2">
      <t>キンム</t>
    </rPh>
    <rPh sb="3" eb="5">
      <t>ナイヨウ</t>
    </rPh>
    <phoneticPr fontId="2"/>
  </si>
  <si>
    <t>勤務時間等</t>
    <rPh sb="0" eb="2">
      <t>キンム</t>
    </rPh>
    <rPh sb="2" eb="4">
      <t>ジカン</t>
    </rPh>
    <rPh sb="4" eb="5">
      <t>トウ</t>
    </rPh>
    <phoneticPr fontId="2"/>
  </si>
  <si>
    <t>勤務時間</t>
    <rPh sb="0" eb="2">
      <t>キンム</t>
    </rPh>
    <rPh sb="2" eb="4">
      <t>ジカン</t>
    </rPh>
    <phoneticPr fontId="2"/>
  </si>
  <si>
    <t>時間外勤務の有無</t>
    <rPh sb="0" eb="3">
      <t>ジカンガイ</t>
    </rPh>
    <rPh sb="3" eb="5">
      <t>キンム</t>
    </rPh>
    <rPh sb="6" eb="8">
      <t>ウム</t>
    </rPh>
    <phoneticPr fontId="2"/>
  </si>
  <si>
    <t>有り（「義務教育諸学校等の教育職員の給与等に関する特別措置条例」第６条第２項）</t>
    <rPh sb="0" eb="1">
      <t>ア</t>
    </rPh>
    <rPh sb="4" eb="6">
      <t>ギム</t>
    </rPh>
    <rPh sb="6" eb="8">
      <t>キョウイク</t>
    </rPh>
    <rPh sb="8" eb="9">
      <t>ショ</t>
    </rPh>
    <rPh sb="9" eb="12">
      <t>ガッコウナド</t>
    </rPh>
    <rPh sb="13" eb="15">
      <t>キョウイク</t>
    </rPh>
    <rPh sb="15" eb="17">
      <t>ショクイン</t>
    </rPh>
    <rPh sb="18" eb="21">
      <t>キュウヨナド</t>
    </rPh>
    <rPh sb="22" eb="23">
      <t>カン</t>
    </rPh>
    <rPh sb="25" eb="27">
      <t>トクベツ</t>
    </rPh>
    <rPh sb="27" eb="29">
      <t>ソチ</t>
    </rPh>
    <rPh sb="29" eb="31">
      <t>ジョウレイ</t>
    </rPh>
    <rPh sb="32" eb="33">
      <t>ダイ</t>
    </rPh>
    <rPh sb="34" eb="35">
      <t>ジョウ</t>
    </rPh>
    <rPh sb="35" eb="36">
      <t>ダイ</t>
    </rPh>
    <rPh sb="37" eb="38">
      <t>コウ</t>
    </rPh>
    <phoneticPr fontId="2"/>
  </si>
  <si>
    <t>休日・休暇等</t>
    <rPh sb="0" eb="2">
      <t>キュウジツ</t>
    </rPh>
    <rPh sb="3" eb="5">
      <t>キュウカ</t>
    </rPh>
    <rPh sb="5" eb="6">
      <t>トウ</t>
    </rPh>
    <phoneticPr fontId="2"/>
  </si>
  <si>
    <t>給与</t>
    <rPh sb="0" eb="2">
      <t>キュウヨ</t>
    </rPh>
    <phoneticPr fontId="2"/>
  </si>
  <si>
    <t>給与の決定</t>
    <rPh sb="0" eb="2">
      <t>キュウヨ</t>
    </rPh>
    <rPh sb="3" eb="5">
      <t>ケッテイ</t>
    </rPh>
    <phoneticPr fontId="2"/>
  </si>
  <si>
    <t>給与の計算</t>
    <rPh sb="0" eb="2">
      <t>キュウヨ</t>
    </rPh>
    <rPh sb="3" eb="5">
      <t>ケイサン</t>
    </rPh>
    <phoneticPr fontId="2"/>
  </si>
  <si>
    <t>給与の締切り</t>
    <rPh sb="0" eb="2">
      <t>キュウヨ</t>
    </rPh>
    <rPh sb="3" eb="5">
      <t>シメキリ</t>
    </rPh>
    <phoneticPr fontId="2"/>
  </si>
  <si>
    <t>同上
（月の１日から末日までの期間を計算期間とする。）</t>
    <rPh sb="0" eb="2">
      <t>ドウジョウ</t>
    </rPh>
    <rPh sb="4" eb="5">
      <t>ツキ</t>
    </rPh>
    <rPh sb="7" eb="8">
      <t>ヒ</t>
    </rPh>
    <rPh sb="10" eb="12">
      <t>マツジツ</t>
    </rPh>
    <rPh sb="15" eb="17">
      <t>キカン</t>
    </rPh>
    <rPh sb="18" eb="20">
      <t>ケイサン</t>
    </rPh>
    <rPh sb="20" eb="22">
      <t>キカン</t>
    </rPh>
    <phoneticPr fontId="2"/>
  </si>
  <si>
    <t>給与の支給方法</t>
    <rPh sb="0" eb="2">
      <t>キュウヨ</t>
    </rPh>
    <rPh sb="3" eb="5">
      <t>シキュウ</t>
    </rPh>
    <rPh sb="5" eb="7">
      <t>ホウホウ</t>
    </rPh>
    <phoneticPr fontId="2"/>
  </si>
  <si>
    <t>同上
（本人の申し出により、口座振込により支給する。）</t>
    <rPh sb="0" eb="2">
      <t>ドウジョウ</t>
    </rPh>
    <rPh sb="4" eb="6">
      <t>ホンニン</t>
    </rPh>
    <rPh sb="7" eb="8">
      <t>モウ</t>
    </rPh>
    <rPh sb="9" eb="10">
      <t>デ</t>
    </rPh>
    <rPh sb="14" eb="16">
      <t>コウザ</t>
    </rPh>
    <rPh sb="16" eb="18">
      <t>フリコミ</t>
    </rPh>
    <rPh sb="21" eb="23">
      <t>シキュウ</t>
    </rPh>
    <phoneticPr fontId="2"/>
  </si>
  <si>
    <t>給与の支給時期</t>
    <rPh sb="0" eb="2">
      <t>キュウヨ</t>
    </rPh>
    <rPh sb="3" eb="5">
      <t>シキュウ</t>
    </rPh>
    <rPh sb="5" eb="7">
      <t>ジキ</t>
    </rPh>
    <phoneticPr fontId="2"/>
  </si>
  <si>
    <t>同上
（原則として毎月１６日）</t>
    <rPh sb="0" eb="2">
      <t>ドウジョウ</t>
    </rPh>
    <rPh sb="4" eb="6">
      <t>ゲンソク</t>
    </rPh>
    <rPh sb="9" eb="11">
      <t>マイツキ</t>
    </rPh>
    <rPh sb="13" eb="14">
      <t>ヒ</t>
    </rPh>
    <phoneticPr fontId="2"/>
  </si>
  <si>
    <t>社会保障制度
への加入</t>
    <rPh sb="0" eb="2">
      <t>シャカイ</t>
    </rPh>
    <rPh sb="2" eb="4">
      <t>ホショウ</t>
    </rPh>
    <rPh sb="4" eb="6">
      <t>セイド</t>
    </rPh>
    <rPh sb="9" eb="11">
      <t>カニュウ</t>
    </rPh>
    <phoneticPr fontId="2"/>
  </si>
  <si>
    <t>社会保険</t>
    <rPh sb="0" eb="2">
      <t>シャカイ</t>
    </rPh>
    <rPh sb="2" eb="4">
      <t>ホケン</t>
    </rPh>
    <phoneticPr fontId="2"/>
  </si>
  <si>
    <t>雇用保険</t>
    <rPh sb="0" eb="2">
      <t>コヨウ</t>
    </rPh>
    <rPh sb="2" eb="4">
      <t>ホケン</t>
    </rPh>
    <phoneticPr fontId="2"/>
  </si>
  <si>
    <t>退職手当に
関する事項</t>
    <rPh sb="0" eb="2">
      <t>タイショク</t>
    </rPh>
    <rPh sb="2" eb="4">
      <t>テアテ</t>
    </rPh>
    <rPh sb="6" eb="7">
      <t>カン</t>
    </rPh>
    <rPh sb="9" eb="11">
      <t>ジコウ</t>
    </rPh>
    <phoneticPr fontId="2"/>
  </si>
  <si>
    <t>勤務時間割振表のとおり。</t>
    <phoneticPr fontId="2"/>
  </si>
  <si>
    <t>弥富町教育委員会　殿</t>
    <rPh sb="0" eb="3">
      <t>ヤトミチョウ</t>
    </rPh>
    <rPh sb="3" eb="5">
      <t>キョウイク</t>
    </rPh>
    <rPh sb="5" eb="8">
      <t>イインカイ</t>
    </rPh>
    <rPh sb="9" eb="10">
      <t>ドノ</t>
    </rPh>
    <phoneticPr fontId="2"/>
  </si>
  <si>
    <t>海部地方教育事務協議会長　殿</t>
    <rPh sb="0" eb="2">
      <t>アマ</t>
    </rPh>
    <rPh sb="2" eb="4">
      <t>チホウ</t>
    </rPh>
    <rPh sb="4" eb="6">
      <t>キョウイク</t>
    </rPh>
    <rPh sb="6" eb="8">
      <t>ジム</t>
    </rPh>
    <rPh sb="8" eb="10">
      <t>キョウギ</t>
    </rPh>
    <rPh sb="10" eb="12">
      <t>カイチョウ</t>
    </rPh>
    <rPh sb="13" eb="14">
      <t>ドノ</t>
    </rPh>
    <phoneticPr fontId="2"/>
  </si>
  <si>
    <t>愛知県教育委員会　殿</t>
    <rPh sb="0" eb="3">
      <t>アイチケン</t>
    </rPh>
    <rPh sb="3" eb="5">
      <t>キョウイク</t>
    </rPh>
    <rPh sb="5" eb="8">
      <t>イインカイ</t>
    </rPh>
    <rPh sb="9" eb="10">
      <t>ドノ</t>
    </rPh>
    <phoneticPr fontId="2"/>
  </si>
  <si>
    <t>発送年度</t>
    <rPh sb="0" eb="2">
      <t>ハッソウ</t>
    </rPh>
    <rPh sb="2" eb="4">
      <t>ネンド</t>
    </rPh>
    <phoneticPr fontId="2"/>
  </si>
  <si>
    <t>学校名</t>
    <rPh sb="0" eb="2">
      <t>ガッコウ</t>
    </rPh>
    <rPh sb="2" eb="3">
      <t>メイ</t>
    </rPh>
    <phoneticPr fontId="2"/>
  </si>
  <si>
    <t>任用期間</t>
    <rPh sb="0" eb="2">
      <t>ニンヨウ</t>
    </rPh>
    <rPh sb="2" eb="4">
      <t>キカン</t>
    </rPh>
    <phoneticPr fontId="2"/>
  </si>
  <si>
    <t>〔人様式３〕</t>
  </si>
  <si>
    <t xml:space="preserve">  愛知県教育委員会殿</t>
    <phoneticPr fontId="2"/>
  </si>
  <si>
    <t xml:space="preserve"> 私には、地方公務員法第１６条（欠格条項）及び学校教育法第９条（欠格事由）に該当する事実は</t>
    <phoneticPr fontId="2"/>
  </si>
  <si>
    <t>ありません。</t>
    <phoneticPr fontId="2"/>
  </si>
  <si>
    <t>記</t>
  </si>
  <si>
    <t>地方公務員法第１６条（欠格条項）　</t>
  </si>
  <si>
    <t>学校教育法第９条（欠格事由）　</t>
  </si>
  <si>
    <t>欠 格 条 項 申 告 書</t>
    <phoneticPr fontId="2"/>
  </si>
  <si>
    <t>職名</t>
    <rPh sb="0" eb="2">
      <t>ショクメイ</t>
    </rPh>
    <phoneticPr fontId="2"/>
  </si>
  <si>
    <t>講師</t>
    <rPh sb="0" eb="2">
      <t>コウシ</t>
    </rPh>
    <phoneticPr fontId="2"/>
  </si>
  <si>
    <t>教諭</t>
    <rPh sb="0" eb="2">
      <t>キョウユ</t>
    </rPh>
    <phoneticPr fontId="2"/>
  </si>
  <si>
    <t>校長名</t>
    <rPh sb="0" eb="2">
      <t>コウチョウ</t>
    </rPh>
    <rPh sb="2" eb="3">
      <t>メイ</t>
    </rPh>
    <phoneticPr fontId="2"/>
  </si>
  <si>
    <t>市町村名</t>
    <rPh sb="0" eb="3">
      <t>シチョウソン</t>
    </rPh>
    <rPh sb="3" eb="4">
      <t>メイ</t>
    </rPh>
    <phoneticPr fontId="2"/>
  </si>
  <si>
    <t>発送校略称</t>
    <rPh sb="0" eb="2">
      <t>ハッソウ</t>
    </rPh>
    <rPh sb="2" eb="3">
      <t>コウ</t>
    </rPh>
    <rPh sb="3" eb="5">
      <t>リャクショウ</t>
    </rPh>
    <phoneticPr fontId="2"/>
  </si>
  <si>
    <t>地教委略称</t>
    <rPh sb="0" eb="1">
      <t>チ</t>
    </rPh>
    <rPh sb="1" eb="3">
      <t>キョウイ</t>
    </rPh>
    <rPh sb="3" eb="5">
      <t>リャクショウ</t>
    </rPh>
    <phoneticPr fontId="2"/>
  </si>
  <si>
    <t>ＦＡＸ</t>
    <phoneticPr fontId="2"/>
  </si>
  <si>
    <t>担当</t>
    <rPh sb="0" eb="1">
      <t>タダシ</t>
    </rPh>
    <rPh sb="1" eb="2">
      <t>トウ</t>
    </rPh>
    <phoneticPr fontId="2"/>
  </si>
  <si>
    <t>電話</t>
    <rPh sb="0" eb="1">
      <t>デン</t>
    </rPh>
    <rPh sb="1" eb="2">
      <t>ハナシ</t>
    </rPh>
    <phoneticPr fontId="2"/>
  </si>
  <si>
    <t>　当該失効の日から三年を経過しない者</t>
    <phoneticPr fontId="2"/>
  </si>
  <si>
    <t>養護教諭</t>
    <rPh sb="0" eb="2">
      <t>ヨウゴ</t>
    </rPh>
    <rPh sb="2" eb="4">
      <t>キョウユ</t>
    </rPh>
    <phoneticPr fontId="2"/>
  </si>
  <si>
    <t>あま市</t>
    <rPh sb="2" eb="3">
      <t>シ</t>
    </rPh>
    <phoneticPr fontId="2"/>
  </si>
  <si>
    <t>あ教学</t>
    <rPh sb="1" eb="2">
      <t>キョウ</t>
    </rPh>
    <rPh sb="2" eb="3">
      <t>ガク</t>
    </rPh>
    <phoneticPr fontId="2"/>
  </si>
  <si>
    <t>書類提出日</t>
    <rPh sb="0" eb="2">
      <t>ショルイ</t>
    </rPh>
    <rPh sb="2" eb="5">
      <t>テイシュツビ</t>
    </rPh>
    <phoneticPr fontId="2"/>
  </si>
  <si>
    <t>任用区分</t>
    <rPh sb="0" eb="2">
      <t>ニンヨウ</t>
    </rPh>
    <rPh sb="2" eb="4">
      <t>クブン</t>
    </rPh>
    <phoneticPr fontId="2"/>
  </si>
  <si>
    <t>臨時的任用</t>
    <rPh sb="0" eb="3">
      <t>リンジテキ</t>
    </rPh>
    <rPh sb="3" eb="5">
      <t>ニンヨウ</t>
    </rPh>
    <phoneticPr fontId="2"/>
  </si>
  <si>
    <t>任期付任用</t>
    <rPh sb="0" eb="2">
      <t>ニンキ</t>
    </rPh>
    <rPh sb="2" eb="3">
      <t>ツ</t>
    </rPh>
    <rPh sb="3" eb="5">
      <t>ニンヨウ</t>
    </rPh>
    <phoneticPr fontId="2"/>
  </si>
  <si>
    <t>男</t>
    <rPh sb="0" eb="1">
      <t>オトコ</t>
    </rPh>
    <phoneticPr fontId="2"/>
  </si>
  <si>
    <t>女</t>
    <rPh sb="0" eb="1">
      <t>オンナ</t>
    </rPh>
    <phoneticPr fontId="2"/>
  </si>
  <si>
    <t>職員番号</t>
    <rPh sb="0" eb="2">
      <t>ショクイン</t>
    </rPh>
    <rPh sb="2" eb="4">
      <t>バンゴウ</t>
    </rPh>
    <phoneticPr fontId="2"/>
  </si>
  <si>
    <t>担当者</t>
    <rPh sb="0" eb="3">
      <t>タントウシャ</t>
    </rPh>
    <phoneticPr fontId="2"/>
  </si>
  <si>
    <t>都竹</t>
    <rPh sb="0" eb="2">
      <t>ツヅク</t>
    </rPh>
    <phoneticPr fontId="2"/>
  </si>
  <si>
    <t>○</t>
    <phoneticPr fontId="2"/>
  </si>
  <si>
    <t>電話番号</t>
    <rPh sb="0" eb="2">
      <t>デンワ</t>
    </rPh>
    <rPh sb="2" eb="4">
      <t>バンゴウ</t>
    </rPh>
    <phoneticPr fontId="2"/>
  </si>
  <si>
    <t>ＦＡＸ番号</t>
    <rPh sb="3" eb="5">
      <t>バンゴウ</t>
    </rPh>
    <phoneticPr fontId="2"/>
  </si>
  <si>
    <t>給与号給</t>
    <rPh sb="0" eb="2">
      <t>キュウヨ</t>
    </rPh>
    <rPh sb="2" eb="4">
      <t>ゴウキュウ</t>
    </rPh>
    <phoneticPr fontId="2"/>
  </si>
  <si>
    <t>基　本　情　報</t>
    <rPh sb="0" eb="1">
      <t>モト</t>
    </rPh>
    <rPh sb="2" eb="3">
      <t>ホン</t>
    </rPh>
    <rPh sb="4" eb="5">
      <t>ジョウ</t>
    </rPh>
    <rPh sb="6" eb="7">
      <t>ホウ</t>
    </rPh>
    <phoneticPr fontId="2"/>
  </si>
  <si>
    <t>愛知県教育委員会　</t>
    <phoneticPr fontId="2"/>
  </si>
  <si>
    <t>・</t>
    <phoneticPr fontId="2"/>
  </si>
  <si>
    <t>から</t>
    <phoneticPr fontId="2"/>
  </si>
  <si>
    <t>まで</t>
    <phoneticPr fontId="2"/>
  </si>
  <si>
    <t>延長</t>
    <rPh sb="0" eb="2">
      <t>エンチョウ</t>
    </rPh>
    <phoneticPr fontId="2"/>
  </si>
  <si>
    <t>更新</t>
    <rPh sb="0" eb="2">
      <t>コウシン</t>
    </rPh>
    <phoneticPr fontId="2"/>
  </si>
  <si>
    <t>任用情報入力欄</t>
    <rPh sb="0" eb="2">
      <t>ニンヨウ</t>
    </rPh>
    <rPh sb="2" eb="4">
      <t>ジョウホウ</t>
    </rPh>
    <rPh sb="4" eb="6">
      <t>ニュウリョク</t>
    </rPh>
    <rPh sb="6" eb="7">
      <t>ラン</t>
    </rPh>
    <phoneticPr fontId="2"/>
  </si>
  <si>
    <t>学校発番</t>
    <rPh sb="0" eb="2">
      <t>ガッコウ</t>
    </rPh>
    <rPh sb="2" eb="4">
      <t>ハツバン</t>
    </rPh>
    <phoneticPr fontId="2"/>
  </si>
  <si>
    <t>フリガナ</t>
    <phoneticPr fontId="2"/>
  </si>
  <si>
    <t>令和</t>
    <rPh sb="0" eb="2">
      <t>レイワ</t>
    </rPh>
    <phoneticPr fontId="2"/>
  </si>
  <si>
    <t>共済組合（社会保険）加入</t>
    <rPh sb="0" eb="2">
      <t>キョウサイ</t>
    </rPh>
    <rPh sb="2" eb="4">
      <t>クミアイ</t>
    </rPh>
    <rPh sb="5" eb="7">
      <t>シャカイ</t>
    </rPh>
    <rPh sb="7" eb="9">
      <t>ホケン</t>
    </rPh>
    <rPh sb="10" eb="12">
      <t>カニュウ</t>
    </rPh>
    <phoneticPr fontId="2"/>
  </si>
  <si>
    <t>雇用保険加入</t>
    <rPh sb="0" eb="2">
      <t>コヨウ</t>
    </rPh>
    <rPh sb="2" eb="4">
      <t>ホケン</t>
    </rPh>
    <rPh sb="4" eb="6">
      <t>カニュウ</t>
    </rPh>
    <phoneticPr fontId="2"/>
  </si>
  <si>
    <t>退職手当支給対象</t>
    <rPh sb="0" eb="2">
      <t>タイショク</t>
    </rPh>
    <rPh sb="2" eb="4">
      <t>テアテ</t>
    </rPh>
    <rPh sb="4" eb="6">
      <t>シキュウ</t>
    </rPh>
    <rPh sb="6" eb="8">
      <t>タイショウ</t>
    </rPh>
    <phoneticPr fontId="2"/>
  </si>
  <si>
    <t>採用に当たっては、「公立学校の臨時教員等研修実施要綱」に定める研修を校長が指定した場合に受講していただきます。</t>
    <phoneticPr fontId="2"/>
  </si>
  <si>
    <t>　　　令和　　　年　　　月　　　日</t>
    <rPh sb="3" eb="5">
      <t>レイワ</t>
    </rPh>
    <phoneticPr fontId="2"/>
  </si>
  <si>
    <t>二　当該地方公共団体において懲戒免職の処分を受け、当該処分の日から二年を経過しない者</t>
    <phoneticPr fontId="2"/>
  </si>
  <si>
    <t>三　人事委員会又は公平委員会の委員の職にあって、第五章に規定する罪を犯し、刑に処せられた者</t>
    <phoneticPr fontId="2"/>
  </si>
  <si>
    <t>四　日本国憲法施行の日以後において、日本国憲法又はその下に成立した政府を暴力で破壊すること</t>
    <phoneticPr fontId="2"/>
  </si>
  <si>
    <t>　　を主張する政党その他の団体を結成し、又はこれに加入した者</t>
    <phoneticPr fontId="2"/>
  </si>
  <si>
    <t>二　教育職員免許法第十条第一項第二号又は第三号に該当することにより免許状がその効力を失い、</t>
    <phoneticPr fontId="2"/>
  </si>
  <si>
    <t>三　教育職員免許法第十一条第一項から第三項までの規定により免許状取上げの処分を受け、三年を</t>
    <rPh sb="0" eb="1">
      <t>3</t>
    </rPh>
    <rPh sb="19" eb="20">
      <t>サン</t>
    </rPh>
    <phoneticPr fontId="2"/>
  </si>
  <si>
    <t>　経過しない者</t>
    <rPh sb="1" eb="3">
      <t>ケイカ</t>
    </rPh>
    <phoneticPr fontId="2"/>
  </si>
  <si>
    <t>　を主張する政党その他の団体を結成し、又はこれに加入した者</t>
    <phoneticPr fontId="2"/>
  </si>
  <si>
    <t>　を有することとされる場合に限る。</t>
    <phoneticPr fontId="2"/>
  </si>
  <si>
    <t>愛知県教育委員会　</t>
    <phoneticPr fontId="2"/>
  </si>
  <si>
    <t>四　日本国憲法施行の日以後において、日本国憲法又はその下に成立した政府を暴力で破壊すること</t>
    <rPh sb="0" eb="1">
      <t>ヨン</t>
    </rPh>
    <phoneticPr fontId="2"/>
  </si>
  <si>
    <t>備考　学校教育法第９条第２項及び第３項の規定は、任用資格として教育職員免許法に規定する免許状</t>
    <rPh sb="43" eb="46">
      <t>メンキョジョウ</t>
    </rPh>
    <phoneticPr fontId="2"/>
  </si>
  <si>
    <t>育児短時間勤務補充</t>
    <rPh sb="0" eb="2">
      <t>イクジ</t>
    </rPh>
    <rPh sb="2" eb="5">
      <t>タンジカン</t>
    </rPh>
    <rPh sb="5" eb="7">
      <t>キンム</t>
    </rPh>
    <rPh sb="7" eb="9">
      <t>ホジュウ</t>
    </rPh>
    <phoneticPr fontId="2"/>
  </si>
  <si>
    <t>甚目寺東小学校</t>
    <rPh sb="0" eb="3">
      <t>ジモクジ</t>
    </rPh>
    <rPh sb="3" eb="4">
      <t>ヒガシ</t>
    </rPh>
    <rPh sb="4" eb="7">
      <t>ショウガッコウ</t>
    </rPh>
    <phoneticPr fontId="2"/>
  </si>
  <si>
    <t>あ甚東小</t>
    <rPh sb="1" eb="2">
      <t>ジン</t>
    </rPh>
    <rPh sb="2" eb="3">
      <t>ヒガシ</t>
    </rPh>
    <rPh sb="3" eb="4">
      <t>ショウ</t>
    </rPh>
    <phoneticPr fontId="2"/>
  </si>
  <si>
    <t>地教委発番</t>
    <rPh sb="0" eb="1">
      <t>チ</t>
    </rPh>
    <rPh sb="1" eb="3">
      <t>キョウイ</t>
    </rPh>
    <rPh sb="3" eb="5">
      <t>ハツバン</t>
    </rPh>
    <phoneticPr fontId="2"/>
  </si>
  <si>
    <t>〔人様式９〕</t>
    <phoneticPr fontId="2"/>
  </si>
  <si>
    <t>０５２－４４１－４４７８</t>
    <phoneticPr fontId="2"/>
  </si>
  <si>
    <t>０５２－４４１－４４９３</t>
    <phoneticPr fontId="2"/>
  </si>
  <si>
    <t>99-99</t>
    <phoneticPr fontId="2"/>
  </si>
  <si>
    <t>学校コード</t>
    <rPh sb="0" eb="2">
      <t>ガッコウ</t>
    </rPh>
    <phoneticPr fontId="2"/>
  </si>
  <si>
    <t>栄養教諭</t>
    <rPh sb="0" eb="2">
      <t>エイヨウ</t>
    </rPh>
    <rPh sb="2" eb="4">
      <t>キョウユ</t>
    </rPh>
    <phoneticPr fontId="2"/>
  </si>
  <si>
    <t>栄養職員</t>
    <rPh sb="0" eb="2">
      <t>エイヨウ</t>
    </rPh>
    <rPh sb="2" eb="4">
      <t>ショクイン</t>
    </rPh>
    <phoneticPr fontId="2"/>
  </si>
  <si>
    <t>↓この列の該当部分に○を付す</t>
    <rPh sb="3" eb="4">
      <t>レツ</t>
    </rPh>
    <rPh sb="5" eb="7">
      <t>ガイトウ</t>
    </rPh>
    <rPh sb="7" eb="9">
      <t>ブブン</t>
    </rPh>
    <rPh sb="12" eb="13">
      <t>フ</t>
    </rPh>
    <phoneticPr fontId="2"/>
  </si>
  <si>
    <t>このことについては、別紙のとおりです。</t>
    <rPh sb="10" eb="12">
      <t>ベッシ</t>
    </rPh>
    <phoneticPr fontId="2"/>
  </si>
  <si>
    <t>○</t>
  </si>
  <si>
    <t>五十嵐　雅裕</t>
    <rPh sb="0" eb="3">
      <t>イガラシ</t>
    </rPh>
    <rPh sb="4" eb="6">
      <t>マサヒロ</t>
    </rPh>
    <phoneticPr fontId="2"/>
  </si>
  <si>
    <t>採用種別</t>
    <rPh sb="0" eb="2">
      <t>サイヨウ</t>
    </rPh>
    <rPh sb="2" eb="4">
      <t>シュベツ</t>
    </rPh>
    <phoneticPr fontId="2"/>
  </si>
  <si>
    <t>採用</t>
    <rPh sb="0" eb="2">
      <t>サイヨウ</t>
    </rPh>
    <phoneticPr fontId="2"/>
  </si>
  <si>
    <t>教員免許種別</t>
    <rPh sb="0" eb="2">
      <t>キョウイン</t>
    </rPh>
    <rPh sb="2" eb="4">
      <t>メンキョ</t>
    </rPh>
    <rPh sb="4" eb="6">
      <t>シュベツ</t>
    </rPh>
    <phoneticPr fontId="2"/>
  </si>
  <si>
    <t>免許教科(中)</t>
    <rPh sb="0" eb="2">
      <t>メンキョ</t>
    </rPh>
    <rPh sb="2" eb="4">
      <t>キョウカ</t>
    </rPh>
    <rPh sb="5" eb="6">
      <t>チュウ</t>
    </rPh>
    <phoneticPr fontId="2"/>
  </si>
  <si>
    <t>育短補充の週勤務日数・時間</t>
    <phoneticPr fontId="2"/>
  </si>
  <si>
    <t>〔人様式１〕</t>
    <phoneticPr fontId="2"/>
  </si>
  <si>
    <t>同上
（月額で支給する。任用期間の始期又は終期が月の中途の場合、その月は日割りで支給する。ただし、扶養手当、住居手当及び通勤手当（任期終期に限る）は除く。）</t>
    <rPh sb="0" eb="2">
      <t>ドウジョウ</t>
    </rPh>
    <rPh sb="4" eb="6">
      <t>ゲツガク</t>
    </rPh>
    <rPh sb="7" eb="9">
      <t>シキュウ</t>
    </rPh>
    <rPh sb="12" eb="14">
      <t>ニンヨウ</t>
    </rPh>
    <rPh sb="14" eb="16">
      <t>キカン</t>
    </rPh>
    <rPh sb="17" eb="19">
      <t>シキ</t>
    </rPh>
    <rPh sb="19" eb="20">
      <t>マタ</t>
    </rPh>
    <rPh sb="21" eb="23">
      <t>シュウキ</t>
    </rPh>
    <rPh sb="24" eb="25">
      <t>ツキ</t>
    </rPh>
    <rPh sb="26" eb="28">
      <t>チュウト</t>
    </rPh>
    <rPh sb="29" eb="31">
      <t>バアイ</t>
    </rPh>
    <rPh sb="34" eb="35">
      <t>ツキ</t>
    </rPh>
    <rPh sb="36" eb="38">
      <t>ヒワ</t>
    </rPh>
    <rPh sb="40" eb="42">
      <t>シキュウ</t>
    </rPh>
    <phoneticPr fontId="2"/>
  </si>
  <si>
    <t>採用事由</t>
    <rPh sb="0" eb="2">
      <t>サイヨウ</t>
    </rPh>
    <rPh sb="2" eb="4">
      <t>ジユウ</t>
    </rPh>
    <phoneticPr fontId="2"/>
  </si>
  <si>
    <t>欠員補充</t>
    <rPh sb="0" eb="4">
      <t>ケツインホジュウ</t>
    </rPh>
    <phoneticPr fontId="2"/>
  </si>
  <si>
    <t>産休補充</t>
    <rPh sb="0" eb="2">
      <t>サンキュウ</t>
    </rPh>
    <rPh sb="2" eb="4">
      <t>ホジュウ</t>
    </rPh>
    <phoneticPr fontId="2"/>
  </si>
  <si>
    <t>育児休業補充</t>
    <rPh sb="0" eb="2">
      <t>イクジ</t>
    </rPh>
    <rPh sb="2" eb="4">
      <t>キュウギョウ</t>
    </rPh>
    <rPh sb="4" eb="6">
      <t>ホジュウ</t>
    </rPh>
    <phoneticPr fontId="2"/>
  </si>
  <si>
    <t>配偶者同行休業補充</t>
    <rPh sb="0" eb="3">
      <t>ハイグウシャ</t>
    </rPh>
    <rPh sb="3" eb="5">
      <t>ドウコウ</t>
    </rPh>
    <rPh sb="5" eb="7">
      <t>キュウギョウ</t>
    </rPh>
    <rPh sb="7" eb="9">
      <t>ホジュウ</t>
    </rPh>
    <phoneticPr fontId="2"/>
  </si>
  <si>
    <t>療養休暇補充</t>
    <rPh sb="0" eb="2">
      <t>リョウヨウ</t>
    </rPh>
    <rPh sb="2" eb="4">
      <t>キュウカ</t>
    </rPh>
    <rPh sb="4" eb="6">
      <t>ホジュウ</t>
    </rPh>
    <phoneticPr fontId="2"/>
  </si>
  <si>
    <t>休職補充</t>
    <rPh sb="0" eb="2">
      <t>キュウショク</t>
    </rPh>
    <rPh sb="2" eb="4">
      <t>ホジュウ</t>
    </rPh>
    <phoneticPr fontId="2"/>
  </si>
  <si>
    <t>年度中途退職補充</t>
    <rPh sb="0" eb="2">
      <t>ネンド</t>
    </rPh>
    <rPh sb="2" eb="4">
      <t>チュウト</t>
    </rPh>
    <rPh sb="4" eb="6">
      <t>タイショク</t>
    </rPh>
    <rPh sb="6" eb="8">
      <t>ホジュウ</t>
    </rPh>
    <phoneticPr fontId="2"/>
  </si>
  <si>
    <t>介護休暇補充</t>
    <rPh sb="0" eb="2">
      <t>カイゴ</t>
    </rPh>
    <rPh sb="2" eb="4">
      <t>キュウカ</t>
    </rPh>
    <rPh sb="4" eb="6">
      <t>ホジュウ</t>
    </rPh>
    <phoneticPr fontId="2"/>
  </si>
  <si>
    <t>介護欠勤補充</t>
    <rPh sb="0" eb="2">
      <t>カイゴ</t>
    </rPh>
    <rPh sb="2" eb="4">
      <t>ケッキン</t>
    </rPh>
    <rPh sb="4" eb="6">
      <t>ホジュウ</t>
    </rPh>
    <phoneticPr fontId="2"/>
  </si>
  <si>
    <t>育短２名の欠員補充</t>
    <rPh sb="0" eb="2">
      <t>イクタン</t>
    </rPh>
    <rPh sb="3" eb="4">
      <t>メイ</t>
    </rPh>
    <rPh sb="5" eb="7">
      <t>ケツイン</t>
    </rPh>
    <rPh sb="7" eb="9">
      <t>ホジュウ</t>
    </rPh>
    <phoneticPr fontId="2"/>
  </si>
  <si>
    <t>発令
年月
日</t>
    <rPh sb="0" eb="2">
      <t>ハツレイ</t>
    </rPh>
    <rPh sb="3" eb="5">
      <t>ネンゲツ</t>
    </rPh>
    <rPh sb="6" eb="7">
      <t>ヒ</t>
    </rPh>
    <phoneticPr fontId="2"/>
  </si>
  <si>
    <t>発令
年月
日</t>
    <rPh sb="0" eb="2">
      <t>ハツレイ</t>
    </rPh>
    <rPh sb="3" eb="4">
      <t>ネン</t>
    </rPh>
    <rPh sb="4" eb="5">
      <t>ガツ</t>
    </rPh>
    <rPh sb="6" eb="7">
      <t>ヒ</t>
    </rPh>
    <phoneticPr fontId="2"/>
  </si>
  <si>
    <t>　　　　　　氏 名 （ 自 署 ）</t>
    <rPh sb="12" eb="13">
      <t>ジ</t>
    </rPh>
    <rPh sb="14" eb="15">
      <t>ショ</t>
    </rPh>
    <phoneticPr fontId="2"/>
  </si>
  <si>
    <t>一　拘禁刑以上の刑に処せられ、その執行を終るまで又はその執行を受けることがなくなるまでの者</t>
    <rPh sb="2" eb="4">
      <t>コウキン</t>
    </rPh>
    <rPh sb="4" eb="5">
      <t>ケイ</t>
    </rPh>
    <phoneticPr fontId="2"/>
  </si>
  <si>
    <t>一　拘禁刑以上の刑に処せられた者</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</si>
</sst>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411]ggge&quot;年&quot;m&quot;月&quot;d&quot;日&quot;;@"/>
    <numFmt numFmtId="177" formatCode="ggge&quot;年&quot;m&quot;月&quot;d&quot;日&quot;"/>
    <numFmt numFmtId="178" formatCode="ggge&quot;年&quot;m&quot;月&quot;d&quot;日～&quot;"/>
    <numFmt numFmtId="179" formatCode="0&quot;号給&quot;"/>
    <numFmt numFmtId="180" formatCode="[DBNum3][$-411]ggge&quot;年&quot;m&quot;月&quot;d&quot;日&quot;"/>
    <numFmt numFmtId="181" formatCode="[DBNum3][$-411]0"/>
    <numFmt numFmtId="182" formatCode="&quot;週&quot;0&quot;日&quot;"/>
    <numFmt numFmtId="183" formatCode="0&quot;時間&quot;"/>
    <numFmt numFmtId="184" formatCode="0&quot;分&quot;"/>
    <numFmt numFmtId="185" formatCode="[DBNum3][$-411]0000000"/>
  </numFmts>
  <fonts count="25">
    <font>
      <sz val="11"/>
      <name val="ＭＳ Ｐゴシック"/>
      <family val="3"/>
      <charset val="128"/>
    </font>
    <font>
      <sz val="11"/>
      <name val="ＭＳ Ｐゴシック"/>
      <family val="3"/>
      <charset val="128"/>
    </font>
    <font>
      <sz val="6"/>
      <name val="ＭＳ Ｐゴシック"/>
      <family val="3"/>
      <charset val="128"/>
    </font>
    <font>
      <sz val="12"/>
      <name val="ＭＳ 明朝"/>
      <family val="1"/>
      <charset val="128"/>
    </font>
    <font>
      <sz val="11"/>
      <name val="ＭＳ 明朝"/>
      <family val="1"/>
      <charset val="128"/>
    </font>
    <font>
      <sz val="12"/>
      <name val="ＭＳ Ｐゴシック"/>
      <family val="3"/>
      <charset val="128"/>
    </font>
    <font>
      <sz val="12"/>
      <name val="ＭＳ Ｐ明朝"/>
      <family val="1"/>
      <charset val="128"/>
    </font>
    <font>
      <sz val="11"/>
      <name val="ＭＳ Ｐ明朝"/>
      <family val="1"/>
      <charset val="128"/>
    </font>
    <font>
      <sz val="16"/>
      <name val="ＭＳ Ｐ明朝"/>
      <family val="1"/>
      <charset val="128"/>
    </font>
    <font>
      <b/>
      <sz val="20"/>
      <name val="ＭＳ Ｐ明朝"/>
      <family val="1"/>
      <charset val="128"/>
    </font>
    <font>
      <sz val="11"/>
      <color indexed="9"/>
      <name val="ＭＳ Ｐゴシック"/>
      <family val="3"/>
      <charset val="128"/>
    </font>
    <font>
      <sz val="14"/>
      <name val="ＭＳ Ｐ明朝"/>
      <family val="1"/>
      <charset val="128"/>
    </font>
    <font>
      <sz val="10.5"/>
      <name val="ＭＳ 明朝"/>
      <family val="1"/>
      <charset val="128"/>
    </font>
    <font>
      <b/>
      <sz val="10.5"/>
      <name val="Century"/>
      <family val="1"/>
    </font>
    <font>
      <b/>
      <sz val="20"/>
      <name val="ＭＳ 明朝"/>
      <family val="1"/>
      <charset val="128"/>
    </font>
    <font>
      <sz val="10.5"/>
      <name val="Century"/>
      <family val="1"/>
    </font>
    <font>
      <b/>
      <sz val="16"/>
      <name val="ＭＳ 明朝"/>
      <family val="1"/>
      <charset val="128"/>
    </font>
    <font>
      <sz val="10.5"/>
      <name val="?l?r ??fc"/>
      <family val="2"/>
    </font>
    <font>
      <sz val="10.5"/>
      <name val="ＭＳ Ｐ明朝"/>
      <family val="1"/>
      <charset val="128"/>
    </font>
    <font>
      <sz val="10"/>
      <name val="ＭＳ Ｐゴシック"/>
      <family val="3"/>
      <charset val="128"/>
    </font>
    <font>
      <sz val="14"/>
      <name val="ＭＳ 明朝"/>
      <family val="1"/>
      <charset val="128"/>
    </font>
    <font>
      <sz val="10"/>
      <name val="ＭＳ 明朝"/>
      <family val="1"/>
      <charset val="128"/>
    </font>
    <font>
      <sz val="9"/>
      <name val="ＭＳ Ｐゴシック"/>
      <family val="3"/>
      <charset val="128"/>
    </font>
    <font>
      <sz val="11"/>
      <color indexed="81"/>
      <name val="MS P ゴシック"/>
      <family val="3"/>
      <charset val="128"/>
    </font>
    <font>
      <sz val="10"/>
      <name val="ＭＳ Ｐ明朝"/>
      <family val="1"/>
      <charset val="128"/>
    </font>
  </fonts>
  <fills count="4">
    <fill>
      <patternFill patternType="none"/>
    </fill>
    <fill>
      <patternFill patternType="gray125"/>
    </fill>
    <fill>
      <patternFill patternType="solid">
        <fgColor rgb="FFFFFF00"/>
        <bgColor indexed="64"/>
      </patternFill>
    </fill>
    <fill>
      <patternFill patternType="solid">
        <fgColor theme="8" tint="0.79998168889431442"/>
        <bgColor indexed="64"/>
      </patternFill>
    </fill>
  </fills>
  <borders count="35">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style="hair">
        <color indexed="64"/>
      </left>
      <right style="thin">
        <color indexed="64"/>
      </right>
      <top style="thin">
        <color indexed="64"/>
      </top>
      <bottom style="thin">
        <color indexed="64"/>
      </bottom>
      <diagonal/>
    </border>
    <border>
      <left/>
      <right/>
      <top/>
      <bottom style="double">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double">
        <color indexed="64"/>
      </left>
      <right style="hair">
        <color indexed="64"/>
      </right>
      <top style="thin">
        <color indexed="64"/>
      </top>
      <bottom style="thin">
        <color indexed="64"/>
      </bottom>
      <diagonal/>
    </border>
    <border>
      <left style="hair">
        <color indexed="64"/>
      </left>
      <right style="double">
        <color indexed="64"/>
      </right>
      <top style="thin">
        <color indexed="64"/>
      </top>
      <bottom style="thin">
        <color indexed="64"/>
      </bottom>
      <diagonal/>
    </border>
    <border>
      <left style="double">
        <color indexed="64"/>
      </left>
      <right style="hair">
        <color indexed="64"/>
      </right>
      <top style="thin">
        <color indexed="64"/>
      </top>
      <bottom style="double">
        <color indexed="64"/>
      </bottom>
      <diagonal/>
    </border>
    <border>
      <left style="hair">
        <color indexed="64"/>
      </left>
      <right style="double">
        <color indexed="64"/>
      </right>
      <top style="thin">
        <color indexed="64"/>
      </top>
      <bottom style="double">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cellStyleXfs>
  <cellXfs count="272">
    <xf numFmtId="0" fontId="0" fillId="0" borderId="0" xfId="0">
      <alignment vertical="center"/>
    </xf>
    <xf numFmtId="0" fontId="5" fillId="0" borderId="0" xfId="0" applyFont="1">
      <alignment vertical="center"/>
    </xf>
    <xf numFmtId="0" fontId="6" fillId="0" borderId="0" xfId="0" applyFont="1" applyAlignment="1">
      <alignment horizontal="center" vertical="center"/>
    </xf>
    <xf numFmtId="0" fontId="7" fillId="0" borderId="0" xfId="0" applyFont="1">
      <alignment vertical="center"/>
    </xf>
    <xf numFmtId="0" fontId="6" fillId="0" borderId="0" xfId="0" applyFont="1" applyAlignment="1">
      <alignment horizontal="justify" vertical="center"/>
    </xf>
    <xf numFmtId="0" fontId="8" fillId="0" borderId="0" xfId="0" applyFont="1" applyAlignment="1">
      <alignment horizontal="justify" vertical="center"/>
    </xf>
    <xf numFmtId="0" fontId="6" fillId="0" borderId="0" xfId="0" applyFont="1">
      <alignment vertical="center"/>
    </xf>
    <xf numFmtId="0" fontId="6" fillId="0" borderId="0" xfId="0" applyFont="1" applyAlignment="1">
      <alignment vertical="center"/>
    </xf>
    <xf numFmtId="0" fontId="7" fillId="0" borderId="0" xfId="0" applyFont="1" applyAlignment="1">
      <alignment vertical="center"/>
    </xf>
    <xf numFmtId="0" fontId="7" fillId="0" borderId="0" xfId="0" applyFont="1" applyFill="1" applyBorder="1">
      <alignment vertical="center"/>
    </xf>
    <xf numFmtId="0" fontId="7" fillId="0" borderId="0" xfId="0" applyFont="1" applyFill="1">
      <alignment vertical="center"/>
    </xf>
    <xf numFmtId="0" fontId="7" fillId="0" borderId="1" xfId="0" applyFont="1" applyFill="1" applyBorder="1">
      <alignment vertical="center"/>
    </xf>
    <xf numFmtId="0" fontId="7" fillId="0" borderId="2" xfId="0" applyFont="1" applyFill="1" applyBorder="1">
      <alignment vertical="center"/>
    </xf>
    <xf numFmtId="176" fontId="7" fillId="0" borderId="10" xfId="0" applyNumberFormat="1" applyFont="1" applyFill="1" applyBorder="1" applyAlignment="1">
      <alignment horizontal="distributed" vertical="center"/>
    </xf>
    <xf numFmtId="0" fontId="7" fillId="0" borderId="3" xfId="0" applyFont="1" applyFill="1" applyBorder="1">
      <alignment vertical="center"/>
    </xf>
    <xf numFmtId="176" fontId="7" fillId="0" borderId="0" xfId="0" applyNumberFormat="1" applyFont="1" applyFill="1" applyBorder="1" applyAlignment="1">
      <alignment horizontal="distributed" vertical="center"/>
    </xf>
    <xf numFmtId="176" fontId="7" fillId="0" borderId="4" xfId="0" applyNumberFormat="1" applyFont="1" applyFill="1" applyBorder="1" applyAlignment="1">
      <alignment horizontal="distributed" vertical="center"/>
    </xf>
    <xf numFmtId="0" fontId="7" fillId="0" borderId="0" xfId="0" applyFont="1" applyFill="1" applyBorder="1" applyAlignment="1">
      <alignment horizontal="left" vertical="center"/>
    </xf>
    <xf numFmtId="0" fontId="7" fillId="0" borderId="4" xfId="0" applyFont="1" applyFill="1" applyBorder="1">
      <alignment vertical="center"/>
    </xf>
    <xf numFmtId="0" fontId="7" fillId="0" borderId="0" xfId="0" applyFont="1" applyFill="1" applyBorder="1" applyAlignment="1">
      <alignment horizontal="center" vertical="center"/>
    </xf>
    <xf numFmtId="0" fontId="7" fillId="0" borderId="4" xfId="0" applyFont="1" applyFill="1" applyBorder="1" applyAlignment="1">
      <alignment horizontal="center" vertical="center"/>
    </xf>
    <xf numFmtId="0" fontId="7" fillId="0" borderId="11" xfId="0" applyFont="1" applyFill="1" applyBorder="1" applyAlignment="1">
      <alignment horizontal="right" vertical="center"/>
    </xf>
    <xf numFmtId="0" fontId="7" fillId="0" borderId="11" xfId="0" applyFont="1" applyFill="1" applyBorder="1">
      <alignment vertical="center"/>
    </xf>
    <xf numFmtId="38" fontId="7" fillId="0" borderId="3" xfId="1" applyFont="1" applyFill="1" applyBorder="1">
      <alignment vertical="center"/>
    </xf>
    <xf numFmtId="0" fontId="10" fillId="0" borderId="0" xfId="0" applyFont="1">
      <alignment vertical="center"/>
    </xf>
    <xf numFmtId="0" fontId="3" fillId="0" borderId="9" xfId="0" applyFont="1" applyBorder="1" applyAlignment="1">
      <alignment horizontal="center" vertical="center" wrapText="1"/>
    </xf>
    <xf numFmtId="0" fontId="12" fillId="0" borderId="0" xfId="0" applyFont="1" applyAlignment="1">
      <alignment horizontal="justify" vertical="center"/>
    </xf>
    <xf numFmtId="0" fontId="13" fillId="0" borderId="12" xfId="0" applyFont="1" applyBorder="1" applyAlignment="1">
      <alignment horizontal="center" vertical="center" wrapText="1"/>
    </xf>
    <xf numFmtId="0" fontId="14" fillId="0" borderId="9" xfId="0" applyFont="1" applyBorder="1" applyAlignment="1">
      <alignment horizontal="center" vertical="center" wrapText="1"/>
    </xf>
    <xf numFmtId="0" fontId="15" fillId="0" borderId="9" xfId="0" applyFont="1" applyBorder="1" applyAlignment="1">
      <alignment horizontal="justify" vertical="center" wrapText="1"/>
    </xf>
    <xf numFmtId="0" fontId="16" fillId="0" borderId="9" xfId="0" applyFont="1" applyBorder="1" applyAlignment="1">
      <alignment horizontal="justify" vertical="center" wrapText="1"/>
    </xf>
    <xf numFmtId="0" fontId="12" fillId="0" borderId="9" xfId="0" applyFont="1" applyBorder="1" applyAlignment="1">
      <alignment horizontal="left" vertical="center" wrapText="1" indent="1"/>
    </xf>
    <xf numFmtId="0" fontId="3" fillId="0" borderId="9" xfId="0" applyFont="1" applyBorder="1" applyAlignment="1">
      <alignment horizontal="left" vertical="center" wrapText="1" indent="1"/>
    </xf>
    <xf numFmtId="0" fontId="17" fillId="0" borderId="9" xfId="0" applyFont="1" applyBorder="1" applyAlignment="1">
      <alignment horizontal="left" vertical="center" wrapText="1" indent="1"/>
    </xf>
    <xf numFmtId="0" fontId="18" fillId="0" borderId="9" xfId="0" applyFont="1" applyBorder="1" applyAlignment="1">
      <alignment horizontal="left" vertical="center" wrapText="1" indent="1"/>
    </xf>
    <xf numFmtId="0" fontId="12" fillId="0" borderId="13" xfId="0" applyFont="1" applyBorder="1" applyAlignment="1">
      <alignment horizontal="left" vertical="center" wrapText="1" indent="1"/>
    </xf>
    <xf numFmtId="0" fontId="12" fillId="0" borderId="0" xfId="0" applyFont="1" applyFill="1" applyBorder="1" applyAlignment="1">
      <alignment horizontal="left" vertical="center" wrapText="1" indent="1"/>
    </xf>
    <xf numFmtId="0" fontId="6" fillId="0" borderId="0" xfId="0" applyNumberFormat="1" applyFont="1" applyAlignment="1">
      <alignment horizontal="center" vertical="center"/>
    </xf>
    <xf numFmtId="0" fontId="0" fillId="0" borderId="8" xfId="0" applyBorder="1" applyAlignment="1">
      <alignment horizontal="center" vertical="center" shrinkToFit="1"/>
    </xf>
    <xf numFmtId="0" fontId="6" fillId="0" borderId="0" xfId="0" applyFont="1" applyAlignment="1">
      <alignment horizontal="distributed" vertical="center"/>
    </xf>
    <xf numFmtId="0" fontId="0" fillId="0" borderId="27" xfId="0" applyBorder="1" applyAlignment="1">
      <alignment horizontal="center" vertical="center" shrinkToFit="1"/>
    </xf>
    <xf numFmtId="0" fontId="0" fillId="0" borderId="27" xfId="0" applyFill="1" applyBorder="1" applyAlignment="1">
      <alignment horizontal="center" vertical="center" shrinkToFit="1"/>
    </xf>
    <xf numFmtId="0" fontId="6" fillId="0" borderId="0" xfId="0" applyFont="1" applyAlignment="1">
      <alignment horizontal="center" vertical="center"/>
    </xf>
    <xf numFmtId="0" fontId="0" fillId="0" borderId="29" xfId="0"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2" borderId="12" xfId="0" applyFont="1" applyFill="1" applyBorder="1" applyAlignment="1">
      <alignment horizontal="center" vertical="center" shrinkToFit="1"/>
    </xf>
    <xf numFmtId="0" fontId="7" fillId="0" borderId="0" xfId="0" applyFont="1" applyFill="1" applyBorder="1">
      <alignment vertical="center"/>
    </xf>
    <xf numFmtId="0" fontId="7" fillId="0" borderId="0" xfId="0" applyFont="1" applyFill="1" applyBorder="1" applyAlignment="1">
      <alignment horizontal="center" vertical="center"/>
    </xf>
    <xf numFmtId="0" fontId="0" fillId="0" borderId="8" xfId="0" applyFont="1" applyFill="1" applyBorder="1" applyAlignment="1">
      <alignment horizontal="center" vertical="center" shrinkToFit="1"/>
    </xf>
    <xf numFmtId="0" fontId="6" fillId="0" borderId="0" xfId="0" applyFont="1" applyAlignment="1">
      <alignment vertical="center" wrapText="1"/>
    </xf>
    <xf numFmtId="0" fontId="4" fillId="0" borderId="0" xfId="0" applyFont="1" applyFill="1" applyBorder="1" applyAlignment="1">
      <alignment vertical="center"/>
    </xf>
    <xf numFmtId="0" fontId="4" fillId="0" borderId="4" xfId="0" applyFont="1" applyFill="1" applyBorder="1" applyAlignment="1">
      <alignment vertical="center"/>
    </xf>
    <xf numFmtId="181" fontId="6" fillId="0" borderId="11" xfId="0" applyNumberFormat="1" applyFont="1" applyFill="1" applyBorder="1" applyAlignment="1">
      <alignment horizontal="right" vertical="center"/>
    </xf>
    <xf numFmtId="0" fontId="24" fillId="3" borderId="26" xfId="0" applyFont="1" applyFill="1" applyBorder="1" applyAlignment="1" applyProtection="1">
      <alignment horizontal="center" vertical="center" shrinkToFit="1"/>
      <protection locked="0"/>
    </xf>
    <xf numFmtId="0" fontId="24" fillId="3" borderId="31"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32" xfId="0" applyFont="1" applyFill="1" applyBorder="1" applyAlignment="1" applyProtection="1">
      <alignment horizontal="center" vertical="center" shrinkToFit="1"/>
      <protection locked="0"/>
    </xf>
    <xf numFmtId="185" fontId="7" fillId="3" borderId="12" xfId="0" applyNumberFormat="1" applyFont="1" applyFill="1" applyBorder="1" applyAlignment="1" applyProtection="1">
      <alignment horizontal="center" vertical="center" shrinkToFit="1"/>
      <protection locked="0"/>
    </xf>
    <xf numFmtId="0" fontId="7" fillId="3" borderId="8" xfId="0" applyFont="1" applyFill="1" applyBorder="1" applyAlignment="1" applyProtection="1">
      <alignment horizontal="center" vertical="center" shrinkToFit="1"/>
      <protection locked="0"/>
    </xf>
    <xf numFmtId="0" fontId="7" fillId="3" borderId="14" xfId="0" applyFont="1" applyFill="1" applyBorder="1" applyAlignment="1" applyProtection="1">
      <alignment horizontal="center" vertical="center" shrinkToFit="1"/>
      <protection locked="0"/>
    </xf>
    <xf numFmtId="0" fontId="7" fillId="3" borderId="15" xfId="0" applyFont="1" applyFill="1" applyBorder="1" applyAlignment="1" applyProtection="1">
      <alignment horizontal="center" vertical="center" shrinkToFit="1"/>
      <protection locked="0"/>
    </xf>
    <xf numFmtId="0" fontId="7" fillId="3" borderId="12" xfId="0" applyFont="1" applyFill="1" applyBorder="1" applyAlignment="1" applyProtection="1">
      <alignment horizontal="center" vertical="center" shrinkToFit="1"/>
      <protection locked="0"/>
    </xf>
    <xf numFmtId="179" fontId="7" fillId="3" borderId="8" xfId="0" applyNumberFormat="1" applyFont="1" applyFill="1" applyBorder="1" applyAlignment="1" applyProtection="1">
      <alignment horizontal="center" vertical="center" shrinkToFit="1"/>
      <protection locked="0"/>
    </xf>
    <xf numFmtId="178" fontId="7" fillId="3" borderId="1" xfId="0" applyNumberFormat="1" applyFont="1" applyFill="1" applyBorder="1" applyAlignment="1" applyProtection="1">
      <alignment horizontal="right" vertical="center" shrinkToFit="1"/>
      <protection locked="0"/>
    </xf>
    <xf numFmtId="177" fontId="7" fillId="3" borderId="10" xfId="0" applyNumberFormat="1" applyFont="1" applyFill="1" applyBorder="1" applyAlignment="1" applyProtection="1">
      <alignment horizontal="left" vertical="center" shrinkToFit="1"/>
      <protection locked="0"/>
    </xf>
    <xf numFmtId="176" fontId="7" fillId="3" borderId="12" xfId="0" applyNumberFormat="1" applyFont="1" applyFill="1" applyBorder="1" applyAlignment="1" applyProtection="1">
      <alignment horizontal="center" vertical="center" shrinkToFit="1"/>
      <protection locked="0"/>
    </xf>
    <xf numFmtId="0" fontId="7" fillId="3" borderId="8" xfId="0" applyNumberFormat="1" applyFont="1" applyFill="1" applyBorder="1" applyAlignment="1" applyProtection="1">
      <alignment horizontal="center" vertical="center" shrinkToFit="1"/>
      <protection locked="0"/>
    </xf>
    <xf numFmtId="49" fontId="7" fillId="3" borderId="8" xfId="0" quotePrefix="1" applyNumberFormat="1" applyFont="1" applyFill="1" applyBorder="1" applyAlignment="1" applyProtection="1">
      <alignment horizontal="center" vertical="center" shrinkToFit="1"/>
      <protection locked="0"/>
    </xf>
    <xf numFmtId="182" fontId="7" fillId="3" borderId="33" xfId="0" applyNumberFormat="1" applyFont="1" applyFill="1" applyBorder="1" applyAlignment="1" applyProtection="1">
      <alignment vertical="center" shrinkToFit="1"/>
      <protection locked="0"/>
    </xf>
    <xf numFmtId="183" fontId="7" fillId="3" borderId="34" xfId="0" applyNumberFormat="1" applyFont="1" applyFill="1" applyBorder="1" applyAlignment="1" applyProtection="1">
      <alignment vertical="center" shrinkToFit="1"/>
      <protection locked="0"/>
    </xf>
    <xf numFmtId="184" fontId="7" fillId="3" borderId="23" xfId="0" applyNumberFormat="1" applyFont="1" applyFill="1" applyBorder="1" applyAlignment="1" applyProtection="1">
      <alignment vertical="center" shrinkToFit="1"/>
      <protection locked="0"/>
    </xf>
    <xf numFmtId="0" fontId="7" fillId="3" borderId="28" xfId="0" applyFont="1" applyFill="1" applyBorder="1" applyAlignment="1" applyProtection="1">
      <alignment horizontal="center" vertical="center" shrinkToFit="1"/>
      <protection locked="0"/>
    </xf>
    <xf numFmtId="181" fontId="7" fillId="3" borderId="28" xfId="0" applyNumberFormat="1" applyFont="1" applyFill="1" applyBorder="1" applyAlignment="1" applyProtection="1">
      <alignment horizontal="center" vertical="center" shrinkToFit="1"/>
      <protection locked="0"/>
    </xf>
    <xf numFmtId="49" fontId="7" fillId="3" borderId="28" xfId="0" applyNumberFormat="1" applyFont="1" applyFill="1" applyBorder="1" applyAlignment="1" applyProtection="1">
      <alignment horizontal="center" vertical="center" shrinkToFit="1"/>
      <protection locked="0"/>
    </xf>
    <xf numFmtId="49" fontId="7" fillId="3" borderId="30" xfId="0" applyNumberFormat="1" applyFont="1" applyFill="1" applyBorder="1" applyAlignment="1" applyProtection="1">
      <alignment horizontal="center" vertical="center" shrinkToFit="1"/>
      <protection locked="0"/>
    </xf>
    <xf numFmtId="0" fontId="7" fillId="0" borderId="0" xfId="0" applyFont="1" applyFill="1" applyBorder="1" applyAlignment="1" applyProtection="1">
      <alignment horizontal="left" vertical="center" shrinkToFit="1"/>
    </xf>
    <xf numFmtId="0" fontId="7" fillId="0" borderId="2" xfId="0" applyFont="1" applyFill="1" applyBorder="1" applyAlignment="1" applyProtection="1">
      <alignment horizontal="left" vertical="center" shrinkToFit="1"/>
    </xf>
    <xf numFmtId="0" fontId="3" fillId="0" borderId="3" xfId="0" applyFont="1" applyBorder="1" applyAlignment="1">
      <alignment horizontal="center" vertical="center" shrinkToFit="1"/>
    </xf>
    <xf numFmtId="0" fontId="3" fillId="0" borderId="0" xfId="0" applyFont="1" applyBorder="1" applyAlignment="1">
      <alignment horizontal="center" vertical="center" shrinkToFit="1"/>
    </xf>
    <xf numFmtId="0" fontId="3" fillId="0" borderId="4" xfId="0" applyFont="1" applyBorder="1" applyAlignment="1">
      <alignment horizontal="center" vertical="center" shrinkToFit="1"/>
    </xf>
    <xf numFmtId="0" fontId="3" fillId="0" borderId="0" xfId="0" applyFont="1" applyBorder="1" applyAlignment="1">
      <alignment horizontal="center" vertical="center" shrinkToFit="1"/>
    </xf>
    <xf numFmtId="0" fontId="0" fillId="0" borderId="0" xfId="0" applyAlignment="1">
      <alignment vertical="center" shrinkToFit="1"/>
    </xf>
    <xf numFmtId="0" fontId="22" fillId="0" borderId="14" xfId="0" applyFont="1" applyBorder="1" applyAlignment="1">
      <alignment horizontal="center" vertical="center" shrinkToFit="1"/>
    </xf>
    <xf numFmtId="0" fontId="0" fillId="0" borderId="0" xfId="0" applyFill="1" applyBorder="1" applyAlignment="1">
      <alignment vertical="center" shrinkToFit="1"/>
    </xf>
    <xf numFmtId="0" fontId="0" fillId="0" borderId="15" xfId="0" applyBorder="1" applyAlignment="1">
      <alignment horizontal="center" vertical="center" shrinkToFit="1"/>
    </xf>
    <xf numFmtId="0" fontId="0" fillId="0" borderId="12" xfId="0" applyBorder="1" applyAlignment="1">
      <alignment horizontal="center" vertical="center" shrinkToFit="1"/>
    </xf>
    <xf numFmtId="0" fontId="0" fillId="0" borderId="0" xfId="0" applyFill="1" applyAlignment="1">
      <alignment vertical="center" shrinkToFit="1"/>
    </xf>
    <xf numFmtId="0" fontId="0" fillId="0" borderId="0" xfId="0" applyFill="1" applyBorder="1" applyAlignment="1">
      <alignment horizontal="left" vertical="center" shrinkToFit="1"/>
    </xf>
    <xf numFmtId="0" fontId="0" fillId="0" borderId="8" xfId="0" applyFill="1" applyBorder="1" applyAlignment="1">
      <alignment horizontal="center" vertical="center" shrinkToFit="1"/>
    </xf>
    <xf numFmtId="0" fontId="0" fillId="0" borderId="17" xfId="0" applyBorder="1" applyAlignment="1">
      <alignment horizontal="center" vertical="center" shrinkToFit="1"/>
    </xf>
    <xf numFmtId="0" fontId="0" fillId="0" borderId="18" xfId="0" applyBorder="1" applyAlignment="1">
      <alignment horizontal="center" vertical="center" shrinkToFit="1"/>
    </xf>
    <xf numFmtId="0" fontId="0" fillId="0" borderId="0" xfId="0" applyBorder="1" applyAlignment="1">
      <alignment vertical="center" shrinkToFit="1"/>
    </xf>
    <xf numFmtId="0" fontId="0" fillId="0" borderId="5" xfId="0" applyBorder="1" applyAlignment="1">
      <alignment horizontal="center" vertical="center" shrinkToFit="1"/>
    </xf>
    <xf numFmtId="0" fontId="0" fillId="0" borderId="0" xfId="0" applyFill="1" applyBorder="1" applyAlignment="1">
      <alignment horizontal="center" vertical="center" shrinkToFit="1"/>
    </xf>
    <xf numFmtId="184" fontId="0" fillId="0" borderId="0" xfId="0" applyNumberFormat="1" applyFill="1" applyBorder="1" applyAlignment="1" applyProtection="1">
      <alignment vertical="center" shrinkToFit="1"/>
    </xf>
    <xf numFmtId="0" fontId="0" fillId="0" borderId="0" xfId="0" applyAlignment="1" applyProtection="1">
      <alignment vertical="center" shrinkToFit="1"/>
    </xf>
    <xf numFmtId="0" fontId="0" fillId="0" borderId="19" xfId="0" applyBorder="1" applyAlignment="1">
      <alignment horizontal="center" vertical="center" shrinkToFit="1"/>
    </xf>
    <xf numFmtId="0" fontId="0" fillId="0" borderId="0" xfId="0" applyAlignment="1">
      <alignment horizontal="center" vertical="center" shrinkToFit="1"/>
    </xf>
    <xf numFmtId="0" fontId="4" fillId="0" borderId="0" xfId="0" applyFont="1" applyAlignment="1">
      <alignment vertical="center" shrinkToFit="1"/>
    </xf>
    <xf numFmtId="0" fontId="3" fillId="0" borderId="0" xfId="0" applyFont="1" applyAlignment="1">
      <alignment vertical="center" shrinkToFit="1"/>
    </xf>
    <xf numFmtId="0" fontId="5" fillId="0" borderId="0" xfId="0" applyFont="1" applyAlignment="1">
      <alignment vertical="center" shrinkToFit="1"/>
    </xf>
    <xf numFmtId="0" fontId="3" fillId="0" borderId="0" xfId="0" quotePrefix="1" applyFont="1" applyAlignment="1">
      <alignment horizontal="center" vertical="center" shrinkToFit="1"/>
    </xf>
    <xf numFmtId="0" fontId="3" fillId="0" borderId="0" xfId="0" applyFont="1" applyAlignment="1">
      <alignment horizontal="center" vertical="center" shrinkToFit="1"/>
    </xf>
    <xf numFmtId="0" fontId="4" fillId="0" borderId="0" xfId="0" applyFont="1" applyBorder="1" applyAlignment="1">
      <alignment horizontal="center" vertical="center" shrinkToFit="1"/>
    </xf>
    <xf numFmtId="0" fontId="3" fillId="0" borderId="1" xfId="0" applyFont="1" applyBorder="1" applyAlignment="1">
      <alignment vertical="center" shrinkToFit="1"/>
    </xf>
    <xf numFmtId="0" fontId="3" fillId="0" borderId="2" xfId="0" applyFont="1" applyBorder="1" applyAlignment="1">
      <alignment vertical="center" shrinkToFit="1"/>
    </xf>
    <xf numFmtId="0" fontId="4" fillId="0" borderId="10" xfId="0" applyFont="1" applyBorder="1" applyAlignment="1">
      <alignment vertical="center" shrinkToFit="1"/>
    </xf>
    <xf numFmtId="0" fontId="3" fillId="0" borderId="3" xfId="0" applyFont="1" applyBorder="1" applyAlignment="1">
      <alignment vertical="center" shrinkToFit="1"/>
    </xf>
    <xf numFmtId="0" fontId="3" fillId="0" borderId="0" xfId="0" applyFont="1" applyBorder="1" applyAlignment="1">
      <alignment vertical="center" shrinkToFit="1"/>
    </xf>
    <xf numFmtId="0" fontId="4" fillId="0" borderId="4" xfId="0" applyFont="1" applyBorder="1" applyAlignment="1">
      <alignment vertical="center" shrinkToFit="1"/>
    </xf>
    <xf numFmtId="0" fontId="3" fillId="0" borderId="9" xfId="0" applyFont="1" applyBorder="1" applyAlignment="1">
      <alignment horizontal="center" vertical="center" shrinkToFit="1"/>
    </xf>
    <xf numFmtId="0" fontId="4" fillId="0" borderId="4" xfId="0" applyFont="1" applyBorder="1" applyAlignment="1">
      <alignment horizontal="left" vertical="center" shrinkToFit="1"/>
    </xf>
    <xf numFmtId="0" fontId="6" fillId="0" borderId="0" xfId="0" applyFont="1" applyBorder="1" applyAlignment="1">
      <alignment vertical="center" shrinkToFit="1"/>
    </xf>
    <xf numFmtId="0" fontId="3" fillId="0" borderId="5" xfId="0" applyFont="1" applyBorder="1" applyAlignment="1">
      <alignment vertical="center" shrinkToFit="1"/>
    </xf>
    <xf numFmtId="0" fontId="3" fillId="0" borderId="6" xfId="0" applyFont="1" applyBorder="1" applyAlignment="1">
      <alignment vertical="center" shrinkToFit="1"/>
    </xf>
    <xf numFmtId="0" fontId="4" fillId="0" borderId="7" xfId="0" applyFont="1" applyBorder="1" applyAlignment="1">
      <alignment horizontal="left" vertical="center" shrinkToFit="1"/>
    </xf>
    <xf numFmtId="0" fontId="4" fillId="0" borderId="10" xfId="0" applyFont="1" applyBorder="1" applyAlignment="1">
      <alignment horizontal="left" vertical="center" shrinkToFit="1"/>
    </xf>
    <xf numFmtId="0" fontId="3" fillId="0" borderId="7" xfId="0" applyFont="1" applyBorder="1" applyAlignment="1">
      <alignment vertical="center" shrinkToFit="1"/>
    </xf>
    <xf numFmtId="0" fontId="3" fillId="0" borderId="0" xfId="0" applyFont="1" applyAlignment="1">
      <alignment vertical="top" shrinkToFit="1"/>
    </xf>
    <xf numFmtId="0" fontId="3" fillId="0" borderId="0" xfId="0" quotePrefix="1" applyFont="1" applyAlignment="1">
      <alignment vertical="center" shrinkToFit="1"/>
    </xf>
    <xf numFmtId="0" fontId="6" fillId="0" borderId="0" xfId="0" applyFont="1" applyAlignment="1">
      <alignment vertical="center" shrinkToFit="1"/>
    </xf>
    <xf numFmtId="0" fontId="3" fillId="0" borderId="1" xfId="0" applyFont="1" applyBorder="1" applyAlignment="1">
      <alignment horizontal="center" vertical="center" shrinkToFit="1"/>
    </xf>
    <xf numFmtId="0" fontId="3" fillId="0" borderId="2" xfId="0" applyFont="1" applyBorder="1" applyAlignment="1">
      <alignment horizontal="center" vertical="center" shrinkToFit="1"/>
    </xf>
    <xf numFmtId="0" fontId="3" fillId="0" borderId="10" xfId="0" applyFont="1" applyBorder="1" applyAlignment="1">
      <alignment horizontal="center" vertical="center" shrinkToFit="1"/>
    </xf>
    <xf numFmtId="0" fontId="21" fillId="0" borderId="4" xfId="0" applyFont="1" applyBorder="1" applyAlignment="1">
      <alignment horizontal="left" vertical="center" shrinkToFit="1"/>
    </xf>
    <xf numFmtId="0" fontId="3" fillId="0" borderId="5" xfId="0" applyFont="1" applyBorder="1" applyAlignment="1">
      <alignment horizontal="center" vertical="center" shrinkToFit="1"/>
    </xf>
    <xf numFmtId="0" fontId="3" fillId="0" borderId="6" xfId="0" applyFont="1" applyBorder="1" applyAlignment="1">
      <alignment horizontal="center" vertical="center" shrinkToFit="1"/>
    </xf>
    <xf numFmtId="0" fontId="3" fillId="0" borderId="7" xfId="0" applyFont="1" applyBorder="1" applyAlignment="1">
      <alignment horizontal="center" vertical="center" shrinkToFit="1"/>
    </xf>
    <xf numFmtId="0" fontId="21" fillId="0" borderId="7" xfId="0" applyFont="1" applyBorder="1" applyAlignment="1">
      <alignment horizontal="left" vertical="center" shrinkToFit="1"/>
    </xf>
    <xf numFmtId="0" fontId="21" fillId="0" borderId="10" xfId="0" applyFont="1" applyBorder="1" applyAlignment="1">
      <alignment horizontal="left" vertical="center" shrinkToFit="1"/>
    </xf>
    <xf numFmtId="0" fontId="3" fillId="0" borderId="4" xfId="0" applyFont="1" applyBorder="1" applyAlignment="1">
      <alignment vertical="center" shrinkToFit="1"/>
    </xf>
    <xf numFmtId="0" fontId="5" fillId="0" borderId="24" xfId="0" applyFont="1" applyBorder="1" applyAlignment="1">
      <alignment horizontal="center" vertical="center" shrinkToFit="1"/>
    </xf>
    <xf numFmtId="0" fontId="0" fillId="0" borderId="6" xfId="0" applyBorder="1" applyAlignment="1">
      <alignment horizontal="left" vertical="center" shrinkToFit="1"/>
    </xf>
    <xf numFmtId="0" fontId="0" fillId="0" borderId="0" xfId="0" applyFill="1" applyAlignment="1">
      <alignment horizontal="left" vertical="center" shrinkToFit="1"/>
    </xf>
    <xf numFmtId="0" fontId="6" fillId="0" borderId="0" xfId="0" applyFont="1" applyAlignment="1">
      <alignment horizontal="left" vertical="center"/>
    </xf>
    <xf numFmtId="0" fontId="7" fillId="0" borderId="0" xfId="0" applyFont="1" applyAlignment="1">
      <alignment horizontal="distributed" vertical="center"/>
    </xf>
    <xf numFmtId="0" fontId="7" fillId="0" borderId="0" xfId="0" applyFont="1" applyAlignment="1">
      <alignment horizontal="left" vertical="center"/>
    </xf>
    <xf numFmtId="0" fontId="11" fillId="0" borderId="0" xfId="0" applyFont="1" applyAlignment="1">
      <alignment horizontal="center" vertical="center"/>
    </xf>
    <xf numFmtId="0" fontId="6" fillId="0" borderId="0" xfId="0" applyFont="1" applyAlignment="1">
      <alignment horizontal="right" vertical="center"/>
    </xf>
    <xf numFmtId="0" fontId="6" fillId="0" borderId="0" xfId="0" applyNumberFormat="1" applyFont="1" applyAlignment="1">
      <alignment horizontal="center" vertical="center"/>
    </xf>
    <xf numFmtId="0" fontId="6" fillId="0" borderId="0" xfId="0" applyFont="1" applyAlignment="1">
      <alignment horizontal="distributed" vertical="center"/>
    </xf>
    <xf numFmtId="0" fontId="6" fillId="0" borderId="0" xfId="0" applyNumberFormat="1" applyFont="1" applyAlignment="1">
      <alignment horizontal="distributed" vertical="center"/>
    </xf>
    <xf numFmtId="0" fontId="6" fillId="0" borderId="0" xfId="0" applyFont="1" applyAlignment="1">
      <alignment horizontal="center"/>
    </xf>
    <xf numFmtId="0" fontId="3" fillId="0" borderId="0" xfId="0" applyFont="1" applyAlignment="1">
      <alignment horizontal="left" vertical="center" shrinkToFit="1"/>
    </xf>
    <xf numFmtId="0" fontId="3" fillId="0" borderId="1" xfId="0" applyFont="1" applyBorder="1" applyAlignment="1">
      <alignment horizontal="left" vertical="center" shrinkToFit="1"/>
    </xf>
    <xf numFmtId="0" fontId="3" fillId="0" borderId="2" xfId="0" applyFont="1" applyBorder="1" applyAlignment="1">
      <alignment horizontal="left" vertical="center" shrinkToFit="1"/>
    </xf>
    <xf numFmtId="0" fontId="3" fillId="0" borderId="10" xfId="0" applyFont="1" applyBorder="1" applyAlignment="1">
      <alignment horizontal="left" vertical="center" shrinkToFit="1"/>
    </xf>
    <xf numFmtId="0" fontId="3" fillId="0" borderId="1" xfId="0" applyFont="1" applyBorder="1" applyAlignment="1">
      <alignment horizontal="distributed" vertical="center" indent="5" shrinkToFit="1"/>
    </xf>
    <xf numFmtId="0" fontId="3" fillId="0" borderId="2" xfId="0" applyFont="1" applyBorder="1" applyAlignment="1">
      <alignment horizontal="distributed" vertical="center" indent="5" shrinkToFit="1"/>
    </xf>
    <xf numFmtId="0" fontId="3" fillId="0" borderId="10" xfId="0" applyFont="1" applyBorder="1" applyAlignment="1">
      <alignment horizontal="distributed" vertical="center" indent="5" shrinkToFit="1"/>
    </xf>
    <xf numFmtId="0" fontId="3" fillId="0" borderId="5" xfId="0" applyFont="1" applyBorder="1" applyAlignment="1">
      <alignment horizontal="distributed" vertical="center" indent="5" shrinkToFit="1"/>
    </xf>
    <xf numFmtId="0" fontId="3" fillId="0" borderId="6" xfId="0" applyFont="1" applyBorder="1" applyAlignment="1">
      <alignment horizontal="distributed" vertical="center" indent="5" shrinkToFit="1"/>
    </xf>
    <xf numFmtId="0" fontId="3" fillId="0" borderId="7" xfId="0" applyFont="1" applyBorder="1" applyAlignment="1">
      <alignment horizontal="distributed" vertical="center" indent="5" shrinkToFit="1"/>
    </xf>
    <xf numFmtId="0" fontId="3" fillId="0" borderId="12" xfId="0" applyFont="1" applyBorder="1" applyAlignment="1">
      <alignment horizontal="center" vertical="center" shrinkToFit="1"/>
    </xf>
    <xf numFmtId="0" fontId="3" fillId="0" borderId="9" xfId="0" applyFont="1" applyBorder="1" applyAlignment="1">
      <alignment horizontal="center" vertical="center" shrinkToFit="1"/>
    </xf>
    <xf numFmtId="0" fontId="3" fillId="0" borderId="8" xfId="0" applyFont="1" applyBorder="1" applyAlignment="1">
      <alignment horizontal="center" vertical="center" shrinkToFit="1"/>
    </xf>
    <xf numFmtId="0" fontId="3" fillId="0" borderId="19" xfId="0" applyFont="1" applyBorder="1" applyAlignment="1">
      <alignment horizontal="center" vertical="center" shrinkToFit="1"/>
    </xf>
    <xf numFmtId="0" fontId="3" fillId="0" borderId="23" xfId="0" applyFont="1" applyBorder="1" applyAlignment="1">
      <alignment horizontal="center" vertical="center" shrinkToFit="1"/>
    </xf>
    <xf numFmtId="0" fontId="3" fillId="0" borderId="1" xfId="0" applyFont="1" applyBorder="1" applyAlignment="1">
      <alignment horizontal="center" vertical="center" shrinkToFit="1"/>
    </xf>
    <xf numFmtId="0" fontId="3" fillId="0" borderId="2" xfId="0" applyFont="1" applyBorder="1" applyAlignment="1">
      <alignment horizontal="center" vertical="center" shrinkToFit="1"/>
    </xf>
    <xf numFmtId="0" fontId="3" fillId="0" borderId="10" xfId="0" applyFont="1" applyBorder="1" applyAlignment="1">
      <alignment horizontal="center" vertical="center" shrinkToFit="1"/>
    </xf>
    <xf numFmtId="0" fontId="3" fillId="0" borderId="3" xfId="0" applyFont="1" applyBorder="1" applyAlignment="1">
      <alignment horizontal="center" vertical="center" shrinkToFit="1"/>
    </xf>
    <xf numFmtId="0" fontId="3" fillId="0" borderId="0" xfId="0" applyFont="1" applyBorder="1" applyAlignment="1">
      <alignment horizontal="center" vertical="center" shrinkToFit="1"/>
    </xf>
    <xf numFmtId="0" fontId="3" fillId="0" borderId="4" xfId="0" applyFont="1" applyBorder="1" applyAlignment="1">
      <alignment horizontal="center" vertical="center" shrinkToFit="1"/>
    </xf>
    <xf numFmtId="0" fontId="3" fillId="0" borderId="5" xfId="0" applyFont="1" applyBorder="1" applyAlignment="1">
      <alignment horizontal="center" vertical="center" shrinkToFit="1"/>
    </xf>
    <xf numFmtId="0" fontId="3" fillId="0" borderId="6" xfId="0" applyFont="1" applyBorder="1" applyAlignment="1">
      <alignment horizontal="center" vertical="center" shrinkToFit="1"/>
    </xf>
    <xf numFmtId="0" fontId="3" fillId="0" borderId="7" xfId="0" applyFont="1" applyBorder="1" applyAlignment="1">
      <alignment horizontal="center" vertical="center" shrinkToFit="1"/>
    </xf>
    <xf numFmtId="0" fontId="3" fillId="0" borderId="5" xfId="0" applyFont="1" applyBorder="1" applyAlignment="1">
      <alignment horizontal="left" vertical="center" shrinkToFit="1"/>
    </xf>
    <xf numFmtId="0" fontId="3" fillId="0" borderId="6" xfId="0" applyFont="1" applyBorder="1" applyAlignment="1">
      <alignment horizontal="left" vertical="center" shrinkToFit="1"/>
    </xf>
    <xf numFmtId="0" fontId="3" fillId="0" borderId="7" xfId="0" applyFont="1" applyBorder="1" applyAlignment="1">
      <alignment horizontal="left" vertical="center" shrinkToFit="1"/>
    </xf>
    <xf numFmtId="0" fontId="3" fillId="0" borderId="3" xfId="0" applyFont="1" applyBorder="1" applyAlignment="1">
      <alignment horizontal="left" vertical="center" shrinkToFit="1"/>
    </xf>
    <xf numFmtId="0" fontId="3" fillId="0" borderId="0" xfId="0" applyFont="1" applyBorder="1" applyAlignment="1">
      <alignment horizontal="left" vertical="center" shrinkToFit="1"/>
    </xf>
    <xf numFmtId="0" fontId="3" fillId="0" borderId="4" xfId="0" applyFont="1" applyBorder="1" applyAlignment="1">
      <alignment horizontal="left" vertical="center" shrinkToFit="1"/>
    </xf>
    <xf numFmtId="0" fontId="3" fillId="0" borderId="3" xfId="0" applyNumberFormat="1" applyFont="1" applyBorder="1" applyAlignment="1">
      <alignment horizontal="left" vertical="center" shrinkToFit="1"/>
    </xf>
    <xf numFmtId="0" fontId="3" fillId="0" borderId="0" xfId="0" applyNumberFormat="1" applyFont="1" applyBorder="1" applyAlignment="1">
      <alignment horizontal="left" vertical="center" shrinkToFit="1"/>
    </xf>
    <xf numFmtId="0" fontId="3" fillId="0" borderId="4" xfId="0" applyNumberFormat="1" applyFont="1" applyBorder="1" applyAlignment="1">
      <alignment horizontal="left" vertical="center" shrinkToFit="1"/>
    </xf>
    <xf numFmtId="0" fontId="3" fillId="0" borderId="3" xfId="0" applyFont="1" applyBorder="1" applyAlignment="1">
      <alignment horizontal="left" vertical="top" wrapText="1" shrinkToFit="1"/>
    </xf>
    <xf numFmtId="0" fontId="3" fillId="0" borderId="0" xfId="0" applyFont="1" applyBorder="1" applyAlignment="1">
      <alignment horizontal="left" vertical="top" wrapText="1" shrinkToFit="1"/>
    </xf>
    <xf numFmtId="0" fontId="3" fillId="0" borderId="4" xfId="0" applyFont="1" applyBorder="1" applyAlignment="1">
      <alignment horizontal="left" vertical="top" wrapText="1" shrinkToFit="1"/>
    </xf>
    <xf numFmtId="0" fontId="3" fillId="0" borderId="13" xfId="0" applyFont="1" applyBorder="1" applyAlignment="1">
      <alignment horizontal="center" vertical="center" shrinkToFit="1"/>
    </xf>
    <xf numFmtId="0" fontId="3" fillId="0" borderId="13" xfId="0" applyFont="1" applyBorder="1" applyAlignment="1">
      <alignment horizontal="center" vertical="center" textRotation="255" shrinkToFit="1"/>
    </xf>
    <xf numFmtId="0" fontId="3" fillId="0" borderId="8" xfId="0" applyFont="1" applyBorder="1" applyAlignment="1">
      <alignment horizontal="center" vertical="center" textRotation="255" shrinkToFit="1"/>
    </xf>
    <xf numFmtId="0" fontId="3" fillId="0" borderId="0" xfId="0" applyFont="1" applyAlignment="1">
      <alignment horizontal="center" vertical="center" shrinkToFit="1"/>
    </xf>
    <xf numFmtId="0" fontId="3" fillId="0" borderId="12" xfId="0" applyFont="1" applyBorder="1" applyAlignment="1">
      <alignment horizontal="center" vertical="center" wrapText="1" shrinkToFit="1"/>
    </xf>
    <xf numFmtId="0" fontId="3" fillId="0" borderId="11" xfId="0" applyFont="1" applyBorder="1" applyAlignment="1">
      <alignment horizontal="center" vertical="center" shrinkToFit="1"/>
    </xf>
    <xf numFmtId="0" fontId="3" fillId="0" borderId="20" xfId="0" applyFont="1" applyBorder="1" applyAlignment="1">
      <alignment horizontal="center" vertical="center" shrinkToFit="1"/>
    </xf>
    <xf numFmtId="0" fontId="5" fillId="0" borderId="19" xfId="0" applyFont="1" applyBorder="1" applyAlignment="1">
      <alignment horizontal="center" vertical="center" shrinkToFit="1"/>
    </xf>
    <xf numFmtId="0" fontId="5" fillId="0" borderId="11" xfId="0" applyFont="1" applyBorder="1" applyAlignment="1">
      <alignment horizontal="center" vertical="center" shrinkToFit="1"/>
    </xf>
    <xf numFmtId="0" fontId="5" fillId="0" borderId="20" xfId="0" applyFont="1" applyBorder="1" applyAlignment="1">
      <alignment horizontal="center" vertical="center" shrinkToFit="1"/>
    </xf>
    <xf numFmtId="0" fontId="3" fillId="0" borderId="12" xfId="0" applyFont="1" applyBorder="1" applyAlignment="1">
      <alignment horizontal="center" vertical="center" textRotation="255" shrinkToFit="1"/>
    </xf>
    <xf numFmtId="0" fontId="3" fillId="0" borderId="9" xfId="0" applyFont="1" applyBorder="1" applyAlignment="1">
      <alignment horizontal="center" vertical="center" textRotation="255" shrinkToFit="1"/>
    </xf>
    <xf numFmtId="0" fontId="3" fillId="0" borderId="21" xfId="0" applyFont="1" applyBorder="1" applyAlignment="1">
      <alignment horizontal="center" vertical="center" shrinkToFit="1"/>
    </xf>
    <xf numFmtId="0" fontId="3" fillId="0" borderId="16" xfId="0" applyFont="1" applyBorder="1" applyAlignment="1">
      <alignment horizontal="center" vertical="center" shrinkToFit="1"/>
    </xf>
    <xf numFmtId="0" fontId="3" fillId="0" borderId="22" xfId="0" applyFont="1" applyBorder="1" applyAlignment="1">
      <alignment horizontal="center" vertical="center" shrinkToFit="1"/>
    </xf>
    <xf numFmtId="0" fontId="6" fillId="0" borderId="12" xfId="0" applyFont="1" applyBorder="1" applyAlignment="1">
      <alignment horizontal="center" vertical="center" textRotation="255" shrinkToFit="1"/>
    </xf>
    <xf numFmtId="0" fontId="6" fillId="0" borderId="9" xfId="0" applyFont="1" applyBorder="1" applyAlignment="1">
      <alignment horizontal="center" vertical="center" textRotation="255" shrinkToFit="1"/>
    </xf>
    <xf numFmtId="0" fontId="6" fillId="0" borderId="13" xfId="0" applyFont="1" applyBorder="1" applyAlignment="1">
      <alignment horizontal="center" vertical="center" textRotation="255" shrinkToFit="1"/>
    </xf>
    <xf numFmtId="0" fontId="3" fillId="0" borderId="0" xfId="0" applyFont="1" applyAlignment="1">
      <alignment horizontal="right" vertical="center" shrinkToFit="1"/>
    </xf>
    <xf numFmtId="0" fontId="3" fillId="0" borderId="1" xfId="0" applyFont="1" applyBorder="1" applyAlignment="1">
      <alignment horizontal="center" shrinkToFit="1"/>
    </xf>
    <xf numFmtId="0" fontId="3" fillId="0" borderId="2" xfId="0" applyFont="1" applyBorder="1" applyAlignment="1">
      <alignment horizontal="center" shrinkToFit="1"/>
    </xf>
    <xf numFmtId="0" fontId="3" fillId="0" borderId="10" xfId="0" applyFont="1" applyBorder="1" applyAlignment="1">
      <alignment horizontal="center" shrinkToFit="1"/>
    </xf>
    <xf numFmtId="0" fontId="3" fillId="0" borderId="3" xfId="0" applyFont="1" applyBorder="1" applyAlignment="1">
      <alignment horizontal="center" shrinkToFit="1"/>
    </xf>
    <xf numFmtId="0" fontId="3" fillId="0" borderId="0" xfId="0" applyFont="1" applyBorder="1" applyAlignment="1">
      <alignment horizontal="center" shrinkToFit="1"/>
    </xf>
    <xf numFmtId="0" fontId="3" fillId="0" borderId="4" xfId="0" applyFont="1" applyBorder="1" applyAlignment="1">
      <alignment horizontal="center" shrinkToFit="1"/>
    </xf>
    <xf numFmtId="0" fontId="3" fillId="0" borderId="3" xfId="0" applyFont="1" applyBorder="1" applyAlignment="1">
      <alignment horizontal="center" vertical="top" shrinkToFit="1"/>
    </xf>
    <xf numFmtId="0" fontId="3" fillId="0" borderId="0" xfId="0" applyFont="1" applyBorder="1" applyAlignment="1">
      <alignment horizontal="center" vertical="top" shrinkToFit="1"/>
    </xf>
    <xf numFmtId="0" fontId="3" fillId="0" borderId="4" xfId="0" applyFont="1" applyBorder="1" applyAlignment="1">
      <alignment horizontal="center" vertical="top" shrinkToFit="1"/>
    </xf>
    <xf numFmtId="0" fontId="3" fillId="0" borderId="5" xfId="0" applyFont="1" applyBorder="1" applyAlignment="1">
      <alignment horizontal="center" vertical="top" shrinkToFit="1"/>
    </xf>
    <xf numFmtId="0" fontId="3" fillId="0" borderId="6" xfId="0" applyFont="1" applyBorder="1" applyAlignment="1">
      <alignment horizontal="center" vertical="top" shrinkToFit="1"/>
    </xf>
    <xf numFmtId="0" fontId="3" fillId="0" borderId="7" xfId="0" applyFont="1" applyBorder="1" applyAlignment="1">
      <alignment horizontal="center" vertical="top" shrinkToFit="1"/>
    </xf>
    <xf numFmtId="0" fontId="20" fillId="0" borderId="0" xfId="0" applyFont="1" applyAlignment="1">
      <alignment horizontal="center" vertical="center" shrinkToFit="1"/>
    </xf>
    <xf numFmtId="0" fontId="6" fillId="0" borderId="0" xfId="0" applyFont="1" applyAlignment="1">
      <alignment horizontal="distributed" vertical="center" shrinkToFit="1"/>
    </xf>
    <xf numFmtId="0" fontId="3" fillId="0" borderId="0" xfId="0" applyFont="1" applyAlignment="1">
      <alignment horizontal="distributed" vertical="center" shrinkToFit="1"/>
    </xf>
    <xf numFmtId="0" fontId="6" fillId="0" borderId="0" xfId="0" applyFont="1" applyAlignment="1">
      <alignment horizontal="center" vertical="center"/>
    </xf>
    <xf numFmtId="0" fontId="9" fillId="0" borderId="0" xfId="0" applyFont="1" applyAlignment="1">
      <alignment horizontal="center" vertical="center"/>
    </xf>
    <xf numFmtId="0" fontId="3" fillId="0" borderId="0" xfId="0" applyFont="1" applyAlignment="1">
      <alignment horizontal="center" vertical="center"/>
    </xf>
    <xf numFmtId="0" fontId="6" fillId="0" borderId="0" xfId="0" applyFont="1" applyAlignment="1">
      <alignment horizontal="distributed" vertical="center" wrapText="1"/>
    </xf>
    <xf numFmtId="0" fontId="7" fillId="0" borderId="8" xfId="0" applyFont="1" applyFill="1" applyBorder="1" applyAlignment="1">
      <alignment horizontal="left" vertical="center" wrapText="1" indent="1"/>
    </xf>
    <xf numFmtId="0" fontId="7" fillId="0" borderId="1" xfId="0" applyFont="1" applyFill="1" applyBorder="1" applyAlignment="1">
      <alignment horizontal="distributed" vertical="center" wrapText="1" indent="1"/>
    </xf>
    <xf numFmtId="0" fontId="7" fillId="0" borderId="10" xfId="0" applyFont="1" applyFill="1" applyBorder="1" applyAlignment="1">
      <alignment horizontal="distributed" vertical="center" wrapText="1" indent="1"/>
    </xf>
    <xf numFmtId="0" fontId="7" fillId="0" borderId="5" xfId="0" applyFont="1" applyFill="1" applyBorder="1" applyAlignment="1">
      <alignment horizontal="distributed" vertical="center" wrapText="1" indent="1"/>
    </xf>
    <xf numFmtId="0" fontId="7" fillId="0" borderId="7" xfId="0" applyFont="1" applyFill="1" applyBorder="1" applyAlignment="1">
      <alignment horizontal="distributed" vertical="center" wrapText="1" indent="1"/>
    </xf>
    <xf numFmtId="0" fontId="7" fillId="0" borderId="8" xfId="0" applyFont="1" applyFill="1" applyBorder="1" applyAlignment="1">
      <alignment horizontal="distributed" vertical="center" indent="1"/>
    </xf>
    <xf numFmtId="0" fontId="7" fillId="0" borderId="19" xfId="0" applyFont="1" applyFill="1" applyBorder="1" applyAlignment="1">
      <alignment horizontal="distributed" vertical="center" indent="1"/>
    </xf>
    <xf numFmtId="0" fontId="7" fillId="0" borderId="20" xfId="0" applyFont="1" applyFill="1" applyBorder="1" applyAlignment="1">
      <alignment horizontal="distributed" vertical="center" indent="1"/>
    </xf>
    <xf numFmtId="0" fontId="7" fillId="0" borderId="19" xfId="0" applyFont="1" applyFill="1" applyBorder="1" applyAlignment="1">
      <alignment horizontal="distributed" vertical="center" wrapText="1" indent="1"/>
    </xf>
    <xf numFmtId="0" fontId="7" fillId="0" borderId="20" xfId="0" applyFont="1" applyFill="1" applyBorder="1" applyAlignment="1">
      <alignment horizontal="distributed" vertical="center" wrapText="1" indent="1"/>
    </xf>
    <xf numFmtId="0" fontId="7" fillId="0" borderId="3" xfId="0" applyFont="1" applyFill="1" applyBorder="1" applyAlignment="1">
      <alignment horizontal="left" vertical="center" wrapText="1" indent="1"/>
    </xf>
    <xf numFmtId="0" fontId="7" fillId="0" borderId="0" xfId="0" applyFont="1" applyFill="1" applyBorder="1" applyAlignment="1">
      <alignment horizontal="left" vertical="center" wrapText="1" indent="1"/>
    </xf>
    <xf numFmtId="0" fontId="7" fillId="0" borderId="4" xfId="0" applyFont="1" applyFill="1" applyBorder="1" applyAlignment="1">
      <alignment horizontal="left" vertical="center" wrapText="1" indent="1"/>
    </xf>
    <xf numFmtId="0" fontId="7" fillId="0" borderId="19" xfId="0" applyFont="1" applyFill="1" applyBorder="1" applyAlignment="1">
      <alignment horizontal="left" vertical="center" wrapText="1" indent="1"/>
    </xf>
    <xf numFmtId="0" fontId="7" fillId="0" borderId="11" xfId="0" applyFont="1" applyFill="1" applyBorder="1" applyAlignment="1">
      <alignment horizontal="left" vertical="center" wrapText="1" indent="1"/>
    </xf>
    <xf numFmtId="0" fontId="7" fillId="0" borderId="20" xfId="0" applyFont="1" applyFill="1" applyBorder="1" applyAlignment="1">
      <alignment horizontal="left" vertical="center" wrapText="1" indent="1"/>
    </xf>
    <xf numFmtId="0" fontId="7" fillId="0" borderId="1" xfId="0" applyFont="1" applyFill="1" applyBorder="1" applyAlignment="1">
      <alignment horizontal="left" vertical="center" wrapText="1" indent="1"/>
    </xf>
    <xf numFmtId="0" fontId="7" fillId="0" borderId="2" xfId="0" applyFont="1" applyFill="1" applyBorder="1" applyAlignment="1">
      <alignment horizontal="left" vertical="center" wrapText="1" indent="1"/>
    </xf>
    <xf numFmtId="0" fontId="6" fillId="0" borderId="2" xfId="0" applyFont="1" applyFill="1" applyBorder="1" applyAlignment="1">
      <alignment horizontal="left" vertical="center" wrapText="1" indent="1"/>
    </xf>
    <xf numFmtId="0" fontId="7" fillId="0" borderId="10" xfId="0" applyFont="1" applyFill="1" applyBorder="1" applyAlignment="1">
      <alignment horizontal="left" vertical="center" wrapText="1" indent="1"/>
    </xf>
    <xf numFmtId="0" fontId="7" fillId="0" borderId="5" xfId="0" applyFont="1" applyFill="1" applyBorder="1" applyAlignment="1">
      <alignment horizontal="left" vertical="center" wrapText="1" indent="1"/>
    </xf>
    <xf numFmtId="0" fontId="7" fillId="0" borderId="6" xfId="0" applyFont="1" applyFill="1" applyBorder="1" applyAlignment="1">
      <alignment horizontal="left" vertical="center" wrapText="1" indent="1"/>
    </xf>
    <xf numFmtId="0" fontId="6" fillId="0" borderId="6" xfId="0" applyFont="1" applyFill="1" applyBorder="1" applyAlignment="1">
      <alignment horizontal="left" vertical="center" wrapText="1" indent="1"/>
    </xf>
    <xf numFmtId="0" fontId="7" fillId="0" borderId="7" xfId="0" applyFont="1" applyFill="1" applyBorder="1" applyAlignment="1">
      <alignment horizontal="left" vertical="center" wrapText="1" indent="1"/>
    </xf>
    <xf numFmtId="0" fontId="7" fillId="0" borderId="0" xfId="0" applyFont="1" applyFill="1" applyBorder="1">
      <alignment vertical="center"/>
    </xf>
    <xf numFmtId="0" fontId="7" fillId="0" borderId="5" xfId="0" applyFont="1" applyFill="1" applyBorder="1" applyAlignment="1">
      <alignment horizontal="center" vertical="center"/>
    </xf>
    <xf numFmtId="0" fontId="7" fillId="0" borderId="6" xfId="0" applyFont="1" applyFill="1" applyBorder="1" applyAlignment="1">
      <alignment horizontal="center" vertical="center"/>
    </xf>
    <xf numFmtId="0" fontId="7" fillId="0" borderId="7"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Border="1" applyAlignment="1">
      <alignment horizontal="center" vertical="center"/>
    </xf>
    <xf numFmtId="0" fontId="7" fillId="0" borderId="4" xfId="0" applyFont="1" applyFill="1" applyBorder="1" applyAlignment="1">
      <alignment horizontal="center" vertical="center"/>
    </xf>
    <xf numFmtId="0" fontId="7" fillId="0" borderId="1" xfId="0" applyFont="1" applyFill="1" applyBorder="1" applyAlignment="1">
      <alignment horizontal="distributed" vertical="center" indent="1"/>
    </xf>
    <xf numFmtId="0" fontId="7" fillId="0" borderId="2" xfId="0" applyFont="1" applyFill="1" applyBorder="1" applyAlignment="1">
      <alignment horizontal="distributed" vertical="center" indent="1"/>
    </xf>
    <xf numFmtId="0" fontId="7" fillId="0" borderId="10" xfId="0" applyFont="1" applyFill="1" applyBorder="1" applyAlignment="1">
      <alignment horizontal="distributed" vertical="center" indent="1"/>
    </xf>
    <xf numFmtId="0" fontId="7" fillId="0" borderId="5" xfId="0" applyFont="1" applyFill="1" applyBorder="1" applyAlignment="1">
      <alignment horizontal="distributed" vertical="center" indent="1"/>
    </xf>
    <xf numFmtId="0" fontId="7" fillId="0" borderId="6" xfId="0" applyFont="1" applyFill="1" applyBorder="1" applyAlignment="1">
      <alignment horizontal="distributed" vertical="center" indent="1"/>
    </xf>
    <xf numFmtId="0" fontId="7" fillId="0" borderId="7" xfId="0" applyFont="1" applyFill="1" applyBorder="1" applyAlignment="1">
      <alignment horizontal="distributed" vertical="center" indent="1"/>
    </xf>
    <xf numFmtId="0" fontId="7" fillId="0" borderId="3" xfId="0" applyFont="1" applyFill="1" applyBorder="1" applyAlignment="1">
      <alignment horizontal="distributed" vertical="center" indent="1"/>
    </xf>
    <xf numFmtId="0" fontId="7" fillId="0" borderId="4" xfId="0" applyFont="1" applyFill="1" applyBorder="1" applyAlignment="1">
      <alignment horizontal="distributed" vertical="center" indent="1"/>
    </xf>
    <xf numFmtId="0" fontId="7" fillId="0" borderId="19" xfId="0" applyFont="1" applyFill="1" applyBorder="1" applyAlignment="1">
      <alignment horizontal="right" vertical="center"/>
    </xf>
    <xf numFmtId="0" fontId="7" fillId="0" borderId="11" xfId="0" applyFont="1" applyFill="1" applyBorder="1" applyAlignment="1">
      <alignment horizontal="right" vertical="center"/>
    </xf>
    <xf numFmtId="0" fontId="7" fillId="0" borderId="0" xfId="0" applyFont="1" applyFill="1" applyBorder="1" applyAlignment="1">
      <alignment vertical="center" wrapText="1"/>
    </xf>
    <xf numFmtId="0" fontId="7" fillId="0" borderId="8" xfId="0" applyFont="1" applyFill="1" applyBorder="1" applyAlignment="1">
      <alignment horizontal="left" vertical="center" indent="1"/>
    </xf>
    <xf numFmtId="180" fontId="4" fillId="0" borderId="2" xfId="0" applyNumberFormat="1" applyFont="1" applyFill="1" applyBorder="1" applyAlignment="1">
      <alignment horizontal="distributed" vertical="center"/>
    </xf>
    <xf numFmtId="0" fontId="7" fillId="0" borderId="3" xfId="0" applyFont="1" applyFill="1" applyBorder="1" applyAlignment="1">
      <alignment vertical="center" wrapText="1"/>
    </xf>
    <xf numFmtId="0" fontId="7" fillId="0" borderId="0" xfId="0" applyFont="1" applyFill="1" applyAlignment="1">
      <alignment vertical="center" wrapText="1"/>
    </xf>
    <xf numFmtId="0" fontId="7" fillId="0" borderId="3" xfId="0" applyFont="1" applyFill="1" applyBorder="1" applyAlignment="1">
      <alignment horizontal="left" vertical="center" indent="1"/>
    </xf>
    <xf numFmtId="0" fontId="7" fillId="0" borderId="0" xfId="0" applyFont="1" applyFill="1" applyBorder="1" applyAlignment="1">
      <alignment horizontal="left" vertical="center" indent="1"/>
    </xf>
    <xf numFmtId="0" fontId="7" fillId="0" borderId="4" xfId="0" applyFont="1" applyFill="1" applyBorder="1" applyAlignment="1">
      <alignment horizontal="left" vertical="center" indent="1"/>
    </xf>
    <xf numFmtId="0" fontId="7" fillId="0" borderId="11" xfId="0" applyFont="1" applyFill="1" applyBorder="1">
      <alignment vertical="center"/>
    </xf>
    <xf numFmtId="0" fontId="7" fillId="0" borderId="20" xfId="0" applyFont="1" applyFill="1" applyBorder="1">
      <alignment vertical="center"/>
    </xf>
    <xf numFmtId="0" fontId="7" fillId="0" borderId="19" xfId="0" applyFont="1" applyFill="1" applyBorder="1" applyAlignment="1">
      <alignment horizontal="left" vertical="center" indent="1"/>
    </xf>
    <xf numFmtId="0" fontId="7" fillId="0" borderId="11" xfId="0" applyFont="1" applyFill="1" applyBorder="1" applyAlignment="1">
      <alignment horizontal="left" vertical="center" indent="1"/>
    </xf>
    <xf numFmtId="0" fontId="7" fillId="0" borderId="20" xfId="0" applyFont="1" applyFill="1" applyBorder="1" applyAlignment="1">
      <alignment horizontal="left" vertical="center" indent="1"/>
    </xf>
    <xf numFmtId="0" fontId="4" fillId="0" borderId="0" xfId="0" applyFont="1" applyFill="1" applyBorder="1" applyAlignment="1">
      <alignment horizontal="distributed" vertical="center"/>
    </xf>
  </cellXfs>
  <cellStyles count="4">
    <cellStyle name="桁区切り" xfId="1" builtinId="6"/>
    <cellStyle name="桁区切り 2" xfId="2"/>
    <cellStyle name="標準" xfId="0" builtinId="0"/>
    <cellStyle name="標準 2" xfId="3"/>
  </cellStyles>
  <dxfs count="1">
    <dxf>
      <numFmt numFmtId="186" formatCode="&quot;&quo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4</xdr:col>
      <xdr:colOff>1545169</xdr:colOff>
      <xdr:row>0</xdr:row>
      <xdr:rowOff>243415</xdr:rowOff>
    </xdr:from>
    <xdr:to>
      <xdr:col>6</xdr:col>
      <xdr:colOff>814919</xdr:colOff>
      <xdr:row>2</xdr:row>
      <xdr:rowOff>338665</xdr:rowOff>
    </xdr:to>
    <xdr:sp macro="" textlink="">
      <xdr:nvSpPr>
        <xdr:cNvPr id="2" name="正方形/長方形 1"/>
        <xdr:cNvSpPr/>
      </xdr:nvSpPr>
      <xdr:spPr>
        <a:xfrm>
          <a:off x="5281086" y="243415"/>
          <a:ext cx="1841500" cy="529167"/>
        </a:xfrm>
        <a:prstGeom prst="rect">
          <a:avLst/>
        </a:prstGeom>
        <a:solidFill>
          <a:srgbClr val="00B0F0"/>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0"/>
        <a:lstStyle/>
        <a:p>
          <a:pPr algn="ctr"/>
          <a:r>
            <a:rPr kumimoji="1" lang="ja-JP" altLang="en-US" sz="1100">
              <a:solidFill>
                <a:sysClr val="windowText" lastClr="000000"/>
              </a:solidFill>
            </a:rPr>
            <a:t>日付については、</a:t>
          </a:r>
          <a:endParaRPr kumimoji="1" lang="en-US" altLang="ja-JP" sz="1100">
            <a:solidFill>
              <a:sysClr val="windowText" lastClr="000000"/>
            </a:solidFill>
          </a:endParaRPr>
        </a:p>
        <a:p>
          <a:pPr algn="ctr"/>
          <a:r>
            <a:rPr kumimoji="1" lang="ja-JP" altLang="en-US" sz="1100">
              <a:solidFill>
                <a:sysClr val="windowText" lastClr="000000"/>
              </a:solidFill>
            </a:rPr>
            <a:t>全て西暦で入力すること。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0">
    <tabColor rgb="FFFF0000"/>
  </sheetPr>
  <dimension ref="B1:Q21"/>
  <sheetViews>
    <sheetView tabSelected="1" zoomScale="90" zoomScaleNormal="90" workbookViewId="0">
      <selection activeCell="C3" sqref="C3"/>
    </sheetView>
  </sheetViews>
  <sheetFormatPr defaultRowHeight="18.75" customHeight="1"/>
  <cols>
    <col min="1" max="1" width="1.25" style="81" customWidth="1"/>
    <col min="2" max="2" width="16.75" style="97" customWidth="1"/>
    <col min="3" max="4" width="18.75" style="81" customWidth="1"/>
    <col min="5" max="5" width="25" style="81" customWidth="1"/>
    <col min="6" max="9" width="8.75" style="81" customWidth="1"/>
    <col min="10" max="10" width="4.25" style="81" customWidth="1"/>
    <col min="11" max="11" width="12.5" style="81" customWidth="1"/>
    <col min="12" max="12" width="20.5" style="81" customWidth="1"/>
    <col min="13" max="14" width="9" style="81"/>
    <col min="15" max="15" width="9" style="81" customWidth="1"/>
    <col min="16" max="16" width="10.25" style="81" hidden="1" customWidth="1"/>
    <col min="17" max="17" width="4.875" style="81" hidden="1" customWidth="1"/>
    <col min="18" max="16384" width="9" style="81"/>
  </cols>
  <sheetData>
    <row r="1" spans="2:17" ht="18.75" customHeight="1">
      <c r="B1" s="132" t="s">
        <v>108</v>
      </c>
      <c r="C1" s="132"/>
      <c r="D1" s="132"/>
    </row>
    <row r="2" spans="2:17" ht="15" customHeight="1">
      <c r="B2" s="82" t="s">
        <v>110</v>
      </c>
      <c r="C2" s="53"/>
      <c r="D2" s="54"/>
      <c r="Q2" s="83" t="s">
        <v>90</v>
      </c>
    </row>
    <row r="3" spans="2:17" ht="29.25" customHeight="1" thickBot="1">
      <c r="B3" s="84" t="s">
        <v>19</v>
      </c>
      <c r="C3" s="55"/>
      <c r="D3" s="56"/>
      <c r="K3" s="131" t="s">
        <v>101</v>
      </c>
      <c r="L3" s="131"/>
      <c r="P3" s="81" t="s">
        <v>97</v>
      </c>
      <c r="Q3" s="83" t="s">
        <v>91</v>
      </c>
    </row>
    <row r="4" spans="2:17" ht="18.75" customHeight="1" thickTop="1">
      <c r="B4" s="85" t="s">
        <v>94</v>
      </c>
      <c r="C4" s="57"/>
      <c r="E4" s="86"/>
      <c r="F4" s="133" t="s">
        <v>140</v>
      </c>
      <c r="G4" s="133"/>
      <c r="H4" s="133"/>
      <c r="K4" s="40" t="s">
        <v>78</v>
      </c>
      <c r="L4" s="71" t="s">
        <v>86</v>
      </c>
      <c r="P4" s="87"/>
      <c r="Q4" s="83"/>
    </row>
    <row r="5" spans="2:17" ht="18.75" customHeight="1">
      <c r="B5" s="38" t="s">
        <v>12</v>
      </c>
      <c r="C5" s="58"/>
      <c r="E5" s="88" t="s">
        <v>112</v>
      </c>
      <c r="F5" s="58" t="s">
        <v>142</v>
      </c>
      <c r="K5" s="40" t="s">
        <v>64</v>
      </c>
      <c r="L5" s="71" t="s">
        <v>130</v>
      </c>
      <c r="P5" s="83" t="s">
        <v>75</v>
      </c>
      <c r="Q5" s="83"/>
    </row>
    <row r="6" spans="2:17" ht="18.75" customHeight="1">
      <c r="B6" s="89" t="s">
        <v>146</v>
      </c>
      <c r="C6" s="59"/>
      <c r="E6" s="38" t="s">
        <v>114</v>
      </c>
      <c r="F6" s="58"/>
      <c r="K6" s="40" t="s">
        <v>137</v>
      </c>
      <c r="L6" s="72">
        <v>60355</v>
      </c>
      <c r="P6" s="87" t="s">
        <v>76</v>
      </c>
      <c r="Q6" s="83" t="s">
        <v>92</v>
      </c>
    </row>
    <row r="7" spans="2:17" ht="18.75" customHeight="1">
      <c r="B7" s="90" t="s">
        <v>147</v>
      </c>
      <c r="C7" s="60"/>
      <c r="E7" s="38" t="s">
        <v>113</v>
      </c>
      <c r="F7" s="58"/>
      <c r="K7" s="40" t="s">
        <v>77</v>
      </c>
      <c r="L7" s="71" t="s">
        <v>143</v>
      </c>
      <c r="P7" s="87" t="s">
        <v>85</v>
      </c>
      <c r="Q7" s="83" t="s">
        <v>93</v>
      </c>
    </row>
    <row r="8" spans="2:17" ht="18.75" customHeight="1">
      <c r="B8" s="38" t="s">
        <v>89</v>
      </c>
      <c r="C8" s="59" t="s">
        <v>90</v>
      </c>
      <c r="E8" s="88" t="s">
        <v>148</v>
      </c>
      <c r="F8" s="68">
        <v>5</v>
      </c>
      <c r="G8" s="69">
        <v>19</v>
      </c>
      <c r="H8" s="70">
        <v>10</v>
      </c>
      <c r="I8" s="91"/>
      <c r="K8" s="40" t="s">
        <v>79</v>
      </c>
      <c r="L8" s="71" t="s">
        <v>131</v>
      </c>
      <c r="P8" s="87" t="s">
        <v>139</v>
      </c>
    </row>
    <row r="9" spans="2:17" ht="18.75" customHeight="1">
      <c r="B9" s="38" t="s">
        <v>74</v>
      </c>
      <c r="C9" s="58" t="s">
        <v>76</v>
      </c>
      <c r="E9" s="38" t="s">
        <v>161</v>
      </c>
      <c r="F9" s="58"/>
      <c r="K9" s="40" t="s">
        <v>80</v>
      </c>
      <c r="L9" s="71" t="s">
        <v>87</v>
      </c>
      <c r="P9" s="87" t="s">
        <v>138</v>
      </c>
    </row>
    <row r="10" spans="2:17" ht="18.75" customHeight="1">
      <c r="B10" s="92" t="s">
        <v>144</v>
      </c>
      <c r="C10" s="61" t="s">
        <v>145</v>
      </c>
      <c r="E10" s="93"/>
      <c r="I10" s="94"/>
      <c r="J10" s="95"/>
      <c r="K10" s="41" t="s">
        <v>95</v>
      </c>
      <c r="L10" s="71" t="s">
        <v>96</v>
      </c>
      <c r="Q10" s="81" t="s">
        <v>152</v>
      </c>
    </row>
    <row r="11" spans="2:17" ht="18.75" customHeight="1">
      <c r="B11" s="92" t="s">
        <v>151</v>
      </c>
      <c r="C11" s="61"/>
      <c r="E11" s="93"/>
      <c r="K11" s="41" t="s">
        <v>98</v>
      </c>
      <c r="L11" s="73" t="s">
        <v>135</v>
      </c>
      <c r="P11" s="87" t="s">
        <v>145</v>
      </c>
      <c r="Q11" s="81" t="s">
        <v>153</v>
      </c>
    </row>
    <row r="12" spans="2:17" ht="18.75" customHeight="1" thickBot="1">
      <c r="B12" s="96" t="s">
        <v>100</v>
      </c>
      <c r="C12" s="62">
        <v>73</v>
      </c>
      <c r="K12" s="43" t="s">
        <v>99</v>
      </c>
      <c r="L12" s="74" t="s">
        <v>134</v>
      </c>
      <c r="P12" s="87" t="s">
        <v>106</v>
      </c>
      <c r="Q12" s="81" t="s">
        <v>154</v>
      </c>
    </row>
    <row r="13" spans="2:17" ht="18.75" customHeight="1" thickTop="1">
      <c r="B13" s="85" t="s">
        <v>65</v>
      </c>
      <c r="C13" s="63">
        <v>45748</v>
      </c>
      <c r="D13" s="64">
        <v>46112</v>
      </c>
      <c r="P13" s="87" t="s">
        <v>107</v>
      </c>
      <c r="Q13" s="81" t="s">
        <v>129</v>
      </c>
    </row>
    <row r="14" spans="2:17" ht="18.75" customHeight="1">
      <c r="B14" s="38" t="str">
        <f>IF(OR(C10="延長",C10="更新"),C10&amp;"前任用期間","入力不要")</f>
        <v>入力不要</v>
      </c>
      <c r="C14" s="63">
        <v>45383</v>
      </c>
      <c r="D14" s="64">
        <v>45747</v>
      </c>
      <c r="E14" s="91"/>
      <c r="Q14" s="81" t="s">
        <v>155</v>
      </c>
    </row>
    <row r="15" spans="2:17" ht="18.75" customHeight="1">
      <c r="B15" s="38" t="str">
        <f>IF(C11="欠員補充",IF(F9="○","本務者1氏名・職員番号","入力不要"),"本務者職名")</f>
        <v>本務者職名</v>
      </c>
      <c r="C15" s="58"/>
      <c r="D15" s="76"/>
      <c r="E15" s="75"/>
      <c r="Q15" s="81" t="s">
        <v>156</v>
      </c>
    </row>
    <row r="16" spans="2:17" ht="18.75" customHeight="1">
      <c r="B16" s="85" t="str">
        <f>IF(C11="欠員補充",IF(F9="○","本務者2氏名・職員番号","入力不要"),"本務者氏名")</f>
        <v>本務者氏名</v>
      </c>
      <c r="C16" s="61"/>
      <c r="D16" s="75"/>
      <c r="E16" s="75"/>
      <c r="Q16" s="81" t="s">
        <v>157</v>
      </c>
    </row>
    <row r="17" spans="2:17" ht="18.75" customHeight="1">
      <c r="B17" s="85" t="str">
        <f>IF(C11="欠員補充","入力不要","本務者職員番号")</f>
        <v>本務者職員番号</v>
      </c>
      <c r="C17" s="57"/>
      <c r="D17" s="75"/>
      <c r="E17" s="75"/>
      <c r="Q17" s="81" t="s">
        <v>158</v>
      </c>
    </row>
    <row r="18" spans="2:17" ht="18.75" customHeight="1">
      <c r="B18" s="45" t="s">
        <v>88</v>
      </c>
      <c r="C18" s="65">
        <v>45730</v>
      </c>
      <c r="D18" s="91"/>
      <c r="E18" s="91"/>
      <c r="Q18" s="81" t="s">
        <v>159</v>
      </c>
    </row>
    <row r="19" spans="2:17" ht="18.75" customHeight="1">
      <c r="B19" s="38" t="s">
        <v>63</v>
      </c>
      <c r="C19" s="58">
        <v>6</v>
      </c>
      <c r="D19" s="97"/>
      <c r="Q19" s="81" t="s">
        <v>160</v>
      </c>
    </row>
    <row r="20" spans="2:17" ht="18.75" customHeight="1">
      <c r="B20" s="48" t="s">
        <v>109</v>
      </c>
      <c r="C20" s="66">
        <v>1000</v>
      </c>
      <c r="D20" s="97"/>
    </row>
    <row r="21" spans="2:17" ht="18.75" customHeight="1">
      <c r="B21" s="44" t="s">
        <v>132</v>
      </c>
      <c r="C21" s="67" t="s">
        <v>136</v>
      </c>
      <c r="D21" s="97"/>
    </row>
  </sheetData>
  <sheetProtection sheet="1" selectLockedCells="1"/>
  <mergeCells count="3">
    <mergeCell ref="K3:L3"/>
    <mergeCell ref="B1:D1"/>
    <mergeCell ref="F4:H4"/>
  </mergeCells>
  <phoneticPr fontId="2"/>
  <conditionalFormatting sqref="C14:D14">
    <cfRule type="expression" dxfId="0" priority="2">
      <formula>$B$14="入力不要"</formula>
    </cfRule>
  </conditionalFormatting>
  <dataValidations count="11">
    <dataValidation type="list" allowBlank="1" showInputMessage="1" showErrorMessage="1" sqref="C9">
      <formula1>$P$5:$P$9</formula1>
    </dataValidation>
    <dataValidation type="list" allowBlank="1" showInputMessage="1" showErrorMessage="1" sqref="C8">
      <formula1>$Q$2:$Q$3</formula1>
    </dataValidation>
    <dataValidation type="list" allowBlank="1" showInputMessage="1" showErrorMessage="1" sqref="C5">
      <formula1>$Q$6:$Q$7</formula1>
    </dataValidation>
    <dataValidation imeMode="fullKatakana" allowBlank="1" showInputMessage="1" showErrorMessage="1" sqref="C2:D2"/>
    <dataValidation imeMode="hiragana" allowBlank="1" showInputMessage="1" showErrorMessage="1" sqref="C3:D3 C6:C7 C16"/>
    <dataValidation imeMode="off" allowBlank="1" showInputMessage="1" showErrorMessage="1" sqref="C4 C17:C21 C13:D14"/>
    <dataValidation imeMode="hiragana" showInputMessage="1" showErrorMessage="1" sqref="L4:L12"/>
    <dataValidation type="list" allowBlank="1" showInputMessage="1" showErrorMessage="1" sqref="C10">
      <formula1>$P$11:$P$13</formula1>
    </dataValidation>
    <dataValidation type="list" showInputMessage="1" showErrorMessage="1" sqref="F5:F7 F9">
      <formula1>$P$2:$P$3</formula1>
    </dataValidation>
    <dataValidation type="list" imeMode="hiragana" allowBlank="1" showInputMessage="1" showErrorMessage="1" sqref="C15">
      <formula1>$P$6:$P$9</formula1>
    </dataValidation>
    <dataValidation type="list" allowBlank="1" showInputMessage="1" showErrorMessage="1" sqref="C11">
      <formula1>$Q$9:$Q$19</formula1>
    </dataValidation>
  </dataValidations>
  <pageMargins left="0.78740157480314965" right="0.19685039370078741" top="0.98425196850393704" bottom="0.98425196850393704" header="0.51181102362204722" footer="0.51181102362204722"/>
  <pageSetup paperSize="9" orientation="portrait" horizontalDpi="0" verticalDpi="0"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AA72"/>
  <sheetViews>
    <sheetView showGridLines="0" showRowColHeaders="0" zoomScale="90" zoomScaleNormal="90" workbookViewId="0">
      <selection activeCell="Y1" sqref="Y1"/>
    </sheetView>
  </sheetViews>
  <sheetFormatPr defaultRowHeight="13.5"/>
  <cols>
    <col min="1" max="17" width="3.625" customWidth="1"/>
    <col min="18" max="19" width="4.375" customWidth="1"/>
    <col min="20" max="80" width="3.625" customWidth="1"/>
  </cols>
  <sheetData>
    <row r="1" spans="1:27" ht="20.100000000000001" customHeight="1">
      <c r="A1" s="6"/>
      <c r="B1" s="6"/>
      <c r="C1" s="6"/>
      <c r="D1" s="6"/>
      <c r="E1" s="6"/>
      <c r="F1" s="6"/>
      <c r="G1" s="6"/>
      <c r="H1" s="6"/>
      <c r="I1" s="6"/>
      <c r="J1" s="6"/>
      <c r="K1" s="6"/>
      <c r="L1" s="6"/>
      <c r="M1" s="6"/>
      <c r="N1" s="6"/>
      <c r="O1" s="6"/>
      <c r="P1" s="6"/>
      <c r="Q1" s="37">
        <f>IF(入力!C19="","",入力!C19)</f>
        <v>6</v>
      </c>
      <c r="R1" s="141" t="str">
        <f>IF(入力!L8="","",入力!L8)</f>
        <v>あ甚東小</v>
      </c>
      <c r="S1" s="141"/>
      <c r="T1" s="141"/>
      <c r="U1" s="7" t="s">
        <v>1</v>
      </c>
      <c r="V1" s="139">
        <f>IF(入力!C20="","",入力!C20)</f>
        <v>1000</v>
      </c>
      <c r="W1" s="139"/>
      <c r="X1" s="7" t="s">
        <v>2</v>
      </c>
      <c r="Y1" s="6"/>
    </row>
    <row r="2" spans="1:27" ht="20.100000000000001" customHeight="1">
      <c r="A2" s="6"/>
      <c r="B2" s="6"/>
      <c r="C2" s="6"/>
      <c r="D2" s="6"/>
      <c r="E2" s="6"/>
      <c r="F2" s="6"/>
      <c r="G2" s="6"/>
      <c r="H2" s="6"/>
      <c r="I2" s="6"/>
      <c r="J2" s="6"/>
      <c r="K2" s="6"/>
      <c r="L2" s="6"/>
      <c r="M2" s="6"/>
      <c r="N2" s="6"/>
      <c r="O2" s="6"/>
      <c r="P2" s="6"/>
      <c r="Q2" s="138" t="s">
        <v>111</v>
      </c>
      <c r="R2" s="138"/>
      <c r="S2" s="2">
        <f>IF(入力!C18="","",YEAR(入力!C18)-2018)</f>
        <v>7</v>
      </c>
      <c r="T2" s="2" t="s">
        <v>3</v>
      </c>
      <c r="U2" s="2">
        <f>IF(入力!C18="","",MONTH(入力!C18))</f>
        <v>3</v>
      </c>
      <c r="V2" s="2" t="s">
        <v>4</v>
      </c>
      <c r="W2" s="2">
        <f>IF(入力!C18="","",DAY(入力!C18))</f>
        <v>14</v>
      </c>
      <c r="X2" s="2" t="s">
        <v>17</v>
      </c>
      <c r="Y2" s="6"/>
      <c r="AA2" s="24" t="s">
        <v>60</v>
      </c>
    </row>
    <row r="3" spans="1:27" ht="20.100000000000001" customHeight="1">
      <c r="A3" s="6"/>
      <c r="B3" s="140"/>
      <c r="C3" s="140"/>
      <c r="D3" s="140"/>
      <c r="E3" s="140"/>
      <c r="F3" s="140"/>
      <c r="G3" s="140"/>
      <c r="H3" s="140"/>
      <c r="I3" s="140"/>
      <c r="J3" s="140"/>
      <c r="K3" s="39"/>
      <c r="L3" s="39"/>
      <c r="M3" s="6"/>
      <c r="N3" s="6"/>
      <c r="O3" s="6"/>
      <c r="P3" s="6"/>
      <c r="Q3" s="6"/>
      <c r="R3" s="6"/>
      <c r="S3" s="6"/>
      <c r="T3" s="6"/>
      <c r="U3" s="6"/>
      <c r="V3" s="6"/>
      <c r="W3" s="6"/>
      <c r="X3" s="6"/>
      <c r="Z3" s="24" t="s">
        <v>61</v>
      </c>
    </row>
    <row r="4" spans="1:27" ht="20.100000000000001" customHeight="1">
      <c r="A4" s="6"/>
      <c r="B4" s="140" t="str">
        <f>IF(入力!L4="","",入力!L4&amp;"教育委員会　　　様")</f>
        <v>あま市教育委員会　　　様</v>
      </c>
      <c r="C4" s="140"/>
      <c r="D4" s="140"/>
      <c r="E4" s="140"/>
      <c r="F4" s="140"/>
      <c r="G4" s="140"/>
      <c r="H4" s="140"/>
      <c r="I4" s="140"/>
      <c r="J4" s="140"/>
      <c r="K4" s="39"/>
      <c r="L4" s="39"/>
      <c r="M4" s="6"/>
      <c r="N4" s="6"/>
      <c r="O4" s="6"/>
      <c r="P4" s="6"/>
      <c r="Q4" s="6"/>
      <c r="R4" s="6"/>
      <c r="S4" s="6"/>
      <c r="T4" s="6"/>
      <c r="U4" s="6"/>
      <c r="V4" s="6"/>
      <c r="W4" s="6"/>
      <c r="X4" s="6"/>
      <c r="Z4" s="24" t="s">
        <v>62</v>
      </c>
    </row>
    <row r="5" spans="1:27" ht="20.100000000000001" customHeight="1">
      <c r="A5" s="6"/>
      <c r="B5" s="6"/>
      <c r="C5" s="6"/>
      <c r="D5" s="6"/>
      <c r="E5" s="6"/>
      <c r="F5" s="6"/>
      <c r="G5" s="6"/>
      <c r="H5" s="6"/>
      <c r="I5" s="6"/>
      <c r="J5" s="6"/>
      <c r="K5" s="6"/>
      <c r="L5" s="6"/>
      <c r="M5" s="6"/>
      <c r="V5" s="6"/>
      <c r="W5" s="6"/>
      <c r="X5" s="6"/>
    </row>
    <row r="6" spans="1:27" ht="20.100000000000001" customHeight="1">
      <c r="A6" s="6"/>
      <c r="B6" s="6"/>
      <c r="C6" s="6"/>
      <c r="D6" s="6"/>
      <c r="E6" s="6"/>
      <c r="F6" s="6"/>
      <c r="G6" s="6"/>
      <c r="H6" s="6"/>
      <c r="I6" s="6"/>
      <c r="J6" s="6"/>
      <c r="K6" s="6"/>
      <c r="L6" s="6"/>
      <c r="M6" s="6"/>
      <c r="P6" s="138" t="str">
        <f>IF(OR(入力!L4="",入力!L5=""),"",入力!L4&amp;"立"&amp;入力!L5&amp;"長")</f>
        <v>あま市立甚目寺東小学校長</v>
      </c>
      <c r="Q6" s="138"/>
      <c r="R6" s="138"/>
      <c r="S6" s="138"/>
      <c r="T6" s="138"/>
      <c r="U6" s="138"/>
      <c r="V6" s="138"/>
      <c r="W6" s="138"/>
      <c r="X6" s="6"/>
    </row>
    <row r="7" spans="1:27" ht="20.100000000000001" customHeight="1">
      <c r="A7" s="6"/>
      <c r="B7" s="6"/>
      <c r="C7" s="6"/>
      <c r="D7" s="6"/>
      <c r="E7" s="6"/>
      <c r="F7" s="6"/>
      <c r="G7" s="6"/>
      <c r="H7" s="6"/>
      <c r="I7" s="6"/>
      <c r="J7" s="6"/>
      <c r="K7" s="6"/>
      <c r="L7" s="6"/>
      <c r="M7" s="6"/>
      <c r="N7" s="6"/>
      <c r="O7" s="6"/>
      <c r="P7" s="6"/>
      <c r="Q7" s="6"/>
      <c r="S7" s="142" t="str">
        <f>IF(入力!L7="","",入力!L7)</f>
        <v>五十嵐　雅裕</v>
      </c>
      <c r="T7" s="142"/>
      <c r="U7" s="142"/>
      <c r="V7" s="142"/>
      <c r="W7" s="142"/>
      <c r="X7" s="6"/>
    </row>
    <row r="8" spans="1:27" ht="20.100000000000001" customHeight="1">
      <c r="A8" s="6"/>
      <c r="B8" s="6"/>
      <c r="C8" s="6"/>
      <c r="D8" s="6"/>
      <c r="E8" s="6"/>
      <c r="F8" s="6"/>
      <c r="G8" s="6"/>
      <c r="H8" s="6"/>
      <c r="I8" s="6"/>
      <c r="J8" s="6"/>
      <c r="K8" s="6"/>
      <c r="L8" s="6"/>
      <c r="M8" s="6"/>
      <c r="N8" s="6"/>
      <c r="O8" s="6"/>
      <c r="P8" s="6"/>
      <c r="Q8" s="6"/>
      <c r="V8" s="6"/>
      <c r="W8" s="6"/>
      <c r="X8" s="6"/>
    </row>
    <row r="9" spans="1:27" ht="20.100000000000001" customHeight="1">
      <c r="A9" s="137" t="str">
        <f>IF(入力!C10="採用",内申!D10,'内申（延長・更新）'!D10)</f>
        <v>臨時的任用教員の採用について(内申)</v>
      </c>
      <c r="B9" s="137"/>
      <c r="C9" s="137"/>
      <c r="D9" s="137"/>
      <c r="E9" s="137"/>
      <c r="F9" s="137"/>
      <c r="G9" s="137"/>
      <c r="H9" s="137"/>
      <c r="I9" s="137"/>
      <c r="J9" s="137"/>
      <c r="K9" s="137"/>
      <c r="L9" s="137"/>
      <c r="M9" s="137"/>
      <c r="N9" s="137"/>
      <c r="O9" s="137"/>
      <c r="P9" s="137"/>
      <c r="Q9" s="137"/>
      <c r="R9" s="137"/>
      <c r="S9" s="137"/>
      <c r="T9" s="137"/>
      <c r="U9" s="137"/>
      <c r="V9" s="137"/>
      <c r="W9" s="137"/>
      <c r="X9" s="137"/>
    </row>
    <row r="10" spans="1:27" ht="20.100000000000001" customHeight="1">
      <c r="A10" s="6"/>
      <c r="B10" s="6"/>
      <c r="C10" s="6"/>
      <c r="D10" s="6"/>
      <c r="E10" s="6"/>
      <c r="F10" s="6"/>
      <c r="G10" s="6"/>
      <c r="H10" s="6"/>
      <c r="I10" s="6"/>
      <c r="J10" s="6"/>
      <c r="K10" s="6"/>
      <c r="L10" s="6"/>
      <c r="M10" s="6"/>
      <c r="N10" s="6"/>
      <c r="O10" s="6"/>
      <c r="P10" s="6"/>
      <c r="Q10" s="6"/>
      <c r="R10" s="6"/>
      <c r="S10" s="6"/>
      <c r="T10" s="6"/>
      <c r="U10" s="6"/>
      <c r="V10" s="6"/>
      <c r="W10" s="6"/>
      <c r="X10" s="6"/>
    </row>
    <row r="11" spans="1:27" ht="20.100000000000001" customHeight="1">
      <c r="A11" s="6"/>
      <c r="C11" s="134" t="s">
        <v>141</v>
      </c>
      <c r="D11" s="134"/>
      <c r="E11" s="134"/>
      <c r="F11" s="134"/>
      <c r="G11" s="134"/>
      <c r="H11" s="134"/>
      <c r="I11" s="134"/>
      <c r="J11" s="134"/>
      <c r="K11" s="134"/>
      <c r="L11" s="134"/>
      <c r="M11" s="134"/>
      <c r="N11" s="134"/>
      <c r="O11" s="134"/>
      <c r="P11" s="134"/>
      <c r="Q11" s="134"/>
      <c r="R11" s="134"/>
      <c r="S11" s="134"/>
      <c r="T11" s="134"/>
      <c r="U11" s="134"/>
      <c r="V11" s="134"/>
      <c r="W11" s="134"/>
      <c r="X11" s="134"/>
    </row>
    <row r="12" spans="1:27" ht="20.100000000000001" customHeight="1">
      <c r="A12" s="6"/>
      <c r="B12" s="6"/>
      <c r="C12" s="6"/>
      <c r="D12" s="6"/>
      <c r="E12" s="6"/>
      <c r="F12" s="6"/>
      <c r="G12" s="6"/>
      <c r="H12" s="6"/>
      <c r="I12" s="6"/>
      <c r="J12" s="6"/>
      <c r="K12" s="6"/>
      <c r="L12" s="6"/>
      <c r="M12" s="6"/>
      <c r="N12" s="6"/>
      <c r="O12" s="6"/>
      <c r="P12" s="6"/>
      <c r="Q12" s="6"/>
      <c r="R12" s="6"/>
      <c r="S12" s="6"/>
      <c r="T12" s="6"/>
      <c r="U12" s="6"/>
      <c r="V12" s="6"/>
      <c r="W12" s="6"/>
      <c r="X12" s="6"/>
    </row>
    <row r="13" spans="1:27" ht="20.100000000000001" customHeight="1">
      <c r="A13" s="6"/>
      <c r="B13" s="6"/>
      <c r="C13" s="6"/>
      <c r="D13" s="6"/>
      <c r="E13" s="6"/>
      <c r="F13" s="6"/>
      <c r="G13" s="6"/>
      <c r="H13" s="6"/>
      <c r="I13" s="6"/>
      <c r="J13" s="6"/>
      <c r="K13" s="6"/>
      <c r="L13" s="6"/>
      <c r="M13" s="6"/>
      <c r="N13" s="6"/>
      <c r="O13" s="6"/>
      <c r="P13" s="6"/>
      <c r="Q13" s="6"/>
      <c r="R13" s="6"/>
      <c r="S13" s="6"/>
      <c r="T13" s="6"/>
      <c r="U13" s="6"/>
      <c r="V13" s="6"/>
      <c r="W13" s="6"/>
      <c r="X13" s="6"/>
    </row>
    <row r="14" spans="1:27" ht="20.100000000000001" customHeight="1">
      <c r="A14" s="6"/>
      <c r="B14" s="6"/>
      <c r="C14" s="6"/>
      <c r="D14" s="6"/>
      <c r="E14" s="6"/>
      <c r="F14" s="6"/>
      <c r="G14" s="6"/>
      <c r="H14" s="6"/>
      <c r="I14" s="6"/>
      <c r="J14" s="6"/>
      <c r="K14" s="6"/>
      <c r="L14" s="6"/>
      <c r="M14" s="6"/>
      <c r="N14" s="6"/>
      <c r="O14" s="6"/>
      <c r="P14" s="6"/>
      <c r="Q14" s="6"/>
      <c r="R14" s="6"/>
      <c r="S14" s="6"/>
      <c r="T14" s="6"/>
      <c r="U14" s="6"/>
      <c r="V14" s="6"/>
      <c r="W14" s="6"/>
      <c r="X14" s="6"/>
    </row>
    <row r="15" spans="1:27" ht="20.100000000000001" customHeight="1">
      <c r="A15" s="6"/>
      <c r="B15" s="6"/>
      <c r="C15" s="6"/>
      <c r="D15" s="6"/>
      <c r="E15" s="6"/>
      <c r="F15" s="6"/>
      <c r="G15" s="6"/>
      <c r="H15" s="6"/>
      <c r="I15" s="6"/>
      <c r="J15" s="6"/>
      <c r="K15" s="6"/>
      <c r="L15" s="6"/>
      <c r="M15" s="6"/>
      <c r="N15" s="6"/>
      <c r="O15" s="6"/>
      <c r="P15" s="6"/>
      <c r="Q15" s="6"/>
      <c r="R15" s="6"/>
      <c r="S15" s="6"/>
      <c r="T15" s="6"/>
      <c r="U15" s="6"/>
      <c r="V15" s="6"/>
      <c r="W15" s="6"/>
      <c r="X15" s="6"/>
    </row>
    <row r="16" spans="1:27" ht="20.100000000000001" customHeight="1">
      <c r="A16" s="6"/>
      <c r="B16" s="6"/>
      <c r="C16" s="6"/>
      <c r="D16" s="6"/>
      <c r="E16" s="6"/>
      <c r="F16" s="6"/>
      <c r="G16" s="6"/>
      <c r="H16" s="6"/>
      <c r="I16" s="6"/>
      <c r="J16" s="6"/>
      <c r="K16" s="6"/>
      <c r="L16" s="6"/>
      <c r="M16" s="6"/>
      <c r="N16" s="6"/>
      <c r="O16" s="6"/>
      <c r="P16" s="6"/>
      <c r="Q16" s="6"/>
      <c r="R16" s="6"/>
      <c r="S16" s="6"/>
      <c r="T16" s="6"/>
      <c r="U16" s="6"/>
      <c r="V16" s="6"/>
      <c r="W16" s="6"/>
      <c r="X16" s="6"/>
    </row>
    <row r="17" spans="1:24" ht="20.100000000000001" customHeight="1">
      <c r="A17" s="6"/>
      <c r="B17" s="6"/>
      <c r="C17" s="6"/>
      <c r="D17" s="6"/>
      <c r="E17" s="6"/>
      <c r="F17" s="6"/>
      <c r="G17" s="6"/>
      <c r="H17" s="6"/>
      <c r="I17" s="6"/>
      <c r="J17" s="6"/>
      <c r="K17" s="6"/>
      <c r="L17" s="6"/>
      <c r="M17" s="6"/>
      <c r="N17" s="6"/>
      <c r="O17" s="6"/>
      <c r="P17" s="6"/>
      <c r="Q17" s="6"/>
      <c r="R17" s="6"/>
      <c r="S17" s="6"/>
      <c r="T17" s="6"/>
      <c r="U17" s="6"/>
      <c r="V17" s="6"/>
      <c r="W17" s="6"/>
      <c r="X17" s="6"/>
    </row>
    <row r="18" spans="1:24" ht="20.100000000000001" customHeight="1">
      <c r="A18" s="6"/>
      <c r="B18" s="6"/>
      <c r="C18" s="6"/>
      <c r="D18" s="6"/>
      <c r="E18" s="6"/>
      <c r="F18" s="6"/>
      <c r="G18" s="6"/>
      <c r="H18" s="6"/>
      <c r="I18" s="6"/>
      <c r="J18" s="6"/>
      <c r="K18" s="6"/>
      <c r="L18" s="6"/>
      <c r="M18" s="6"/>
      <c r="N18" s="6"/>
      <c r="O18" s="6"/>
      <c r="P18" s="6"/>
      <c r="Q18" s="6"/>
      <c r="R18" s="6"/>
      <c r="S18" s="6"/>
      <c r="T18" s="6"/>
      <c r="U18" s="6"/>
      <c r="V18" s="6"/>
      <c r="W18" s="6"/>
      <c r="X18" s="6"/>
    </row>
    <row r="19" spans="1:24" ht="20.100000000000001" customHeight="1">
      <c r="A19" s="6"/>
      <c r="B19" s="6"/>
      <c r="C19" s="6"/>
      <c r="D19" s="6"/>
      <c r="E19" s="6"/>
      <c r="F19" s="6"/>
      <c r="G19" s="6"/>
      <c r="H19" s="6"/>
      <c r="I19" s="6"/>
      <c r="J19" s="6"/>
      <c r="K19" s="6"/>
      <c r="L19" s="6"/>
      <c r="M19" s="6"/>
      <c r="N19" s="6"/>
      <c r="O19" s="6"/>
      <c r="P19" s="6"/>
      <c r="Q19" s="6"/>
      <c r="R19" s="6"/>
      <c r="S19" s="6"/>
      <c r="T19" s="6"/>
      <c r="U19" s="6"/>
      <c r="V19" s="6"/>
      <c r="W19" s="6"/>
      <c r="X19" s="6"/>
    </row>
    <row r="20" spans="1:24" ht="20.100000000000001" customHeight="1">
      <c r="A20" s="6"/>
      <c r="B20" s="6"/>
      <c r="C20" s="6"/>
      <c r="D20" s="6"/>
      <c r="E20" s="6"/>
      <c r="F20" s="6"/>
      <c r="G20" s="6"/>
      <c r="H20" s="6"/>
      <c r="I20" s="6"/>
      <c r="J20" s="6"/>
      <c r="K20" s="6"/>
      <c r="L20" s="6"/>
      <c r="M20" s="6"/>
      <c r="N20" s="6"/>
      <c r="O20" s="6"/>
      <c r="P20" s="6"/>
      <c r="Q20" s="6"/>
      <c r="R20" s="6"/>
      <c r="S20" s="6"/>
      <c r="T20" s="6"/>
      <c r="U20" s="6"/>
      <c r="V20" s="6"/>
      <c r="W20" s="6"/>
      <c r="X20" s="6"/>
    </row>
    <row r="21" spans="1:24" ht="20.100000000000001" customHeight="1">
      <c r="A21" s="6"/>
      <c r="B21" s="6"/>
      <c r="C21" s="6"/>
      <c r="D21" s="6"/>
      <c r="E21" s="6"/>
      <c r="F21" s="6"/>
      <c r="G21" s="6"/>
      <c r="H21" s="6"/>
      <c r="I21" s="6"/>
      <c r="J21" s="6"/>
      <c r="K21" s="6"/>
      <c r="L21" s="6"/>
      <c r="M21" s="6"/>
      <c r="N21" s="6"/>
      <c r="O21" s="6"/>
      <c r="P21" s="6"/>
      <c r="Q21" s="6"/>
      <c r="R21" s="6"/>
      <c r="S21" s="6"/>
      <c r="T21" s="6"/>
      <c r="U21" s="6"/>
      <c r="V21" s="6"/>
      <c r="W21" s="6"/>
      <c r="X21" s="6"/>
    </row>
    <row r="22" spans="1:24" ht="20.100000000000001" customHeight="1">
      <c r="A22" s="6"/>
      <c r="B22" s="6"/>
      <c r="C22" s="6"/>
      <c r="D22" s="6"/>
      <c r="E22" s="6"/>
      <c r="F22" s="6"/>
      <c r="G22" s="6"/>
      <c r="H22" s="6"/>
      <c r="I22" s="6"/>
      <c r="J22" s="6"/>
      <c r="K22" s="6"/>
      <c r="L22" s="6"/>
      <c r="M22" s="6"/>
      <c r="N22" s="6"/>
      <c r="O22" s="6"/>
      <c r="P22" s="6"/>
      <c r="Q22" s="6"/>
      <c r="R22" s="6"/>
      <c r="S22" s="6"/>
      <c r="T22" s="6"/>
      <c r="U22" s="6"/>
      <c r="V22" s="6"/>
      <c r="W22" s="6"/>
      <c r="X22" s="6"/>
    </row>
    <row r="23" spans="1:24" ht="20.100000000000001" customHeight="1">
      <c r="A23" s="6"/>
      <c r="B23" s="6"/>
      <c r="C23" s="6"/>
      <c r="D23" s="6"/>
      <c r="E23" s="6"/>
      <c r="F23" s="6"/>
      <c r="G23" s="6"/>
      <c r="H23" s="6"/>
      <c r="I23" s="6"/>
      <c r="J23" s="6"/>
      <c r="K23" s="6"/>
      <c r="L23" s="6"/>
      <c r="M23" s="6"/>
      <c r="N23" s="6"/>
      <c r="O23" s="6"/>
      <c r="P23" s="6"/>
      <c r="Q23" s="6"/>
      <c r="R23" s="6"/>
      <c r="S23" s="6"/>
      <c r="T23" s="6"/>
      <c r="U23" s="6"/>
      <c r="V23" s="6"/>
      <c r="W23" s="6"/>
      <c r="X23" s="6"/>
    </row>
    <row r="24" spans="1:24" ht="20.100000000000001" customHeight="1">
      <c r="A24" s="6"/>
      <c r="B24" s="6"/>
      <c r="C24" s="6"/>
      <c r="D24" s="6"/>
      <c r="E24" s="6"/>
      <c r="F24" s="6"/>
      <c r="G24" s="6"/>
      <c r="H24" s="6"/>
      <c r="I24" s="6"/>
      <c r="J24" s="6"/>
      <c r="K24" s="6"/>
      <c r="L24" s="6"/>
      <c r="M24" s="6"/>
      <c r="N24" s="6"/>
      <c r="O24" s="6"/>
      <c r="P24" s="6"/>
      <c r="Q24" s="6"/>
      <c r="R24" s="6"/>
      <c r="S24" s="6"/>
      <c r="T24" s="6"/>
      <c r="U24" s="6"/>
      <c r="V24" s="6"/>
      <c r="W24" s="6"/>
      <c r="X24" s="6"/>
    </row>
    <row r="25" spans="1:24" ht="20.100000000000001" customHeight="1">
      <c r="A25" s="6"/>
      <c r="B25" s="6"/>
      <c r="C25" s="6"/>
      <c r="D25" s="6"/>
      <c r="E25" s="6"/>
      <c r="F25" s="6"/>
      <c r="G25" s="6"/>
      <c r="H25" s="6"/>
      <c r="I25" s="6"/>
      <c r="J25" s="6"/>
      <c r="K25" s="6"/>
      <c r="L25" s="6"/>
      <c r="M25" s="6"/>
      <c r="N25" s="6"/>
      <c r="O25" s="6"/>
      <c r="P25" s="6"/>
      <c r="Q25" s="6"/>
      <c r="R25" s="6"/>
      <c r="S25" s="6"/>
      <c r="T25" s="6"/>
      <c r="U25" s="6"/>
      <c r="V25" s="6"/>
      <c r="W25" s="6"/>
      <c r="X25" s="6"/>
    </row>
    <row r="26" spans="1:24" ht="20.100000000000001" customHeight="1">
      <c r="A26" s="6"/>
      <c r="B26" s="6"/>
      <c r="C26" s="6"/>
      <c r="D26" s="6"/>
      <c r="E26" s="6"/>
      <c r="F26" s="6"/>
      <c r="G26" s="6"/>
      <c r="H26" s="6"/>
      <c r="I26" s="6"/>
      <c r="J26" s="6"/>
      <c r="K26" s="6"/>
      <c r="L26" s="6"/>
      <c r="M26" s="6"/>
      <c r="N26" s="6"/>
      <c r="O26" s="6"/>
      <c r="P26" s="6"/>
      <c r="Q26" s="6"/>
      <c r="R26" s="6"/>
      <c r="S26" s="6"/>
      <c r="T26" s="6"/>
      <c r="U26" s="6"/>
      <c r="V26" s="6"/>
      <c r="W26" s="6"/>
      <c r="X26" s="6"/>
    </row>
    <row r="27" spans="1:24" ht="20.100000000000001" customHeight="1">
      <c r="A27" s="6"/>
      <c r="B27" s="6"/>
      <c r="C27" s="6"/>
      <c r="D27" s="6"/>
      <c r="E27" s="6"/>
      <c r="F27" s="6"/>
      <c r="G27" s="6"/>
      <c r="H27" s="6"/>
      <c r="I27" s="6"/>
      <c r="J27" s="6"/>
      <c r="K27" s="6"/>
      <c r="L27" s="6"/>
      <c r="M27" s="6"/>
      <c r="N27" s="6"/>
      <c r="O27" s="6"/>
      <c r="P27" s="6"/>
      <c r="Q27" s="6"/>
      <c r="R27" s="6"/>
      <c r="S27" s="6"/>
      <c r="T27" s="6"/>
      <c r="U27" s="6"/>
      <c r="V27" s="6"/>
      <c r="W27" s="6"/>
      <c r="X27" s="6"/>
    </row>
    <row r="28" spans="1:24" ht="20.100000000000001" customHeight="1">
      <c r="A28" s="6"/>
      <c r="B28" s="6"/>
      <c r="C28" s="6"/>
      <c r="D28" s="6"/>
      <c r="E28" s="6"/>
      <c r="F28" s="6"/>
      <c r="G28" s="6"/>
      <c r="H28" s="6"/>
      <c r="I28" s="6"/>
      <c r="J28" s="6"/>
      <c r="K28" s="6"/>
      <c r="L28" s="6"/>
      <c r="M28" s="6"/>
      <c r="N28" s="6"/>
      <c r="O28" s="6"/>
      <c r="P28" s="6"/>
      <c r="Q28" s="6"/>
      <c r="R28" s="6"/>
      <c r="S28" s="6"/>
      <c r="T28" s="6"/>
      <c r="U28" s="6"/>
      <c r="V28" s="6"/>
      <c r="W28" s="6"/>
      <c r="X28" s="6"/>
    </row>
    <row r="29" spans="1:24" ht="20.100000000000001" customHeight="1">
      <c r="A29" s="6"/>
      <c r="B29" s="6"/>
      <c r="C29" s="6"/>
      <c r="D29" s="6"/>
      <c r="E29" s="6"/>
      <c r="F29" s="6"/>
      <c r="G29" s="6"/>
      <c r="H29" s="6"/>
      <c r="I29" s="6"/>
      <c r="J29" s="6"/>
      <c r="K29" s="6"/>
      <c r="L29" s="6"/>
      <c r="M29" s="6"/>
      <c r="N29" s="6"/>
      <c r="O29" s="6"/>
      <c r="P29" s="6"/>
      <c r="Q29" s="6"/>
      <c r="R29" s="6"/>
      <c r="S29" s="6"/>
      <c r="T29" s="6"/>
      <c r="U29" s="6"/>
      <c r="V29" s="6"/>
      <c r="W29" s="6"/>
      <c r="X29" s="6"/>
    </row>
    <row r="30" spans="1:24" ht="20.100000000000001" customHeight="1">
      <c r="A30" s="6"/>
      <c r="B30" s="6"/>
      <c r="C30" s="6"/>
      <c r="D30" s="6"/>
      <c r="E30" s="6"/>
      <c r="F30" s="6"/>
      <c r="G30" s="6"/>
      <c r="H30" s="6"/>
      <c r="I30" s="6"/>
      <c r="J30" s="6"/>
      <c r="K30" s="6"/>
      <c r="L30" s="6"/>
      <c r="M30" s="6"/>
      <c r="N30" s="6"/>
      <c r="O30" s="6"/>
      <c r="P30" s="6"/>
      <c r="Q30" s="6"/>
      <c r="R30" s="6"/>
      <c r="S30" s="6"/>
      <c r="T30" s="6"/>
      <c r="U30" s="6"/>
      <c r="V30" s="6"/>
      <c r="W30" s="6"/>
      <c r="X30" s="6"/>
    </row>
    <row r="31" spans="1:24" ht="20.100000000000001" customHeight="1">
      <c r="A31" s="6"/>
      <c r="B31" s="6"/>
      <c r="C31" s="6"/>
      <c r="D31" s="6"/>
      <c r="E31" s="6"/>
      <c r="F31" s="6"/>
      <c r="G31" s="6"/>
      <c r="H31" s="6"/>
      <c r="I31" s="6"/>
      <c r="J31" s="6"/>
      <c r="K31" s="6"/>
      <c r="L31" s="6"/>
      <c r="M31" s="6"/>
      <c r="N31" s="6"/>
      <c r="O31" s="6"/>
      <c r="P31" s="6"/>
      <c r="Q31" s="6"/>
      <c r="R31" s="6"/>
      <c r="S31" s="6"/>
      <c r="T31" s="6"/>
      <c r="U31" s="6"/>
      <c r="V31" s="6"/>
      <c r="W31" s="6"/>
      <c r="X31" s="6"/>
    </row>
    <row r="32" spans="1:24" ht="20.100000000000001" customHeight="1">
      <c r="A32" s="6"/>
      <c r="B32" s="6"/>
      <c r="C32" s="6"/>
      <c r="D32" s="6"/>
      <c r="E32" s="6"/>
      <c r="F32" s="6"/>
      <c r="G32" s="6"/>
      <c r="H32" s="6"/>
      <c r="I32" s="6"/>
      <c r="J32" s="6"/>
      <c r="K32" s="6"/>
      <c r="L32" s="6"/>
      <c r="M32" s="6"/>
      <c r="N32" s="6"/>
      <c r="O32" s="6"/>
      <c r="P32" s="6"/>
      <c r="Q32" s="6"/>
      <c r="R32" s="6"/>
      <c r="S32" s="6"/>
      <c r="T32" s="6"/>
      <c r="U32" s="6"/>
      <c r="V32" s="6"/>
      <c r="W32" s="6"/>
      <c r="X32" s="6"/>
    </row>
    <row r="33" spans="1:26" ht="20.100000000000001" customHeight="1">
      <c r="A33" s="6"/>
      <c r="B33" s="6"/>
      <c r="C33" s="6"/>
      <c r="D33" s="6"/>
      <c r="E33" s="6"/>
      <c r="F33" s="6"/>
      <c r="G33" s="6"/>
      <c r="H33" s="6"/>
      <c r="I33" s="6"/>
      <c r="J33" s="6"/>
      <c r="K33" s="6"/>
      <c r="L33" s="6"/>
      <c r="M33" s="6"/>
      <c r="N33" s="6"/>
      <c r="O33" s="6"/>
      <c r="P33" s="6"/>
      <c r="Q33" s="6"/>
      <c r="R33" s="6"/>
      <c r="S33" s="6"/>
      <c r="T33" s="6"/>
      <c r="U33" s="6"/>
      <c r="V33" s="6"/>
      <c r="W33" s="6"/>
      <c r="X33" s="6"/>
    </row>
    <row r="34" spans="1:26" ht="20.100000000000001" customHeight="1">
      <c r="A34" s="6"/>
      <c r="B34" s="6"/>
      <c r="C34" s="6"/>
      <c r="D34" s="6"/>
      <c r="E34" s="6"/>
      <c r="F34" s="6"/>
      <c r="G34" s="6"/>
      <c r="H34" s="6"/>
      <c r="I34" s="6"/>
      <c r="J34" s="6"/>
      <c r="K34" s="6"/>
      <c r="L34" s="6"/>
      <c r="M34" s="6"/>
      <c r="N34" s="6"/>
      <c r="O34" s="6"/>
      <c r="P34" s="6"/>
      <c r="S34" s="6"/>
      <c r="T34" s="6"/>
      <c r="U34" s="6"/>
      <c r="V34" s="6"/>
      <c r="W34" s="6"/>
      <c r="X34" s="6"/>
    </row>
    <row r="35" spans="1:26" ht="20.100000000000001" customHeight="1">
      <c r="A35" s="6"/>
      <c r="B35" s="6"/>
      <c r="C35" s="6"/>
      <c r="D35" s="6"/>
      <c r="E35" s="6"/>
      <c r="F35" s="6"/>
      <c r="G35" s="6"/>
      <c r="H35" s="6"/>
      <c r="I35" s="6"/>
      <c r="J35" s="6"/>
      <c r="K35" s="6"/>
      <c r="L35" s="6"/>
      <c r="M35" s="6"/>
      <c r="N35" s="6"/>
      <c r="O35" s="6"/>
      <c r="P35" s="135" t="s">
        <v>82</v>
      </c>
      <c r="Q35" s="135"/>
      <c r="S35" s="136" t="str">
        <f>IF(入力!L10="","人事担当（　　　　　　）","人事担当（"&amp;入力!L10&amp;"）")</f>
        <v>人事担当（都竹）</v>
      </c>
      <c r="T35" s="136"/>
      <c r="U35" s="136"/>
      <c r="V35" s="136"/>
      <c r="W35" s="136"/>
      <c r="X35" s="136"/>
      <c r="Y35" s="8"/>
      <c r="Z35" s="6"/>
    </row>
    <row r="36" spans="1:26" ht="20.100000000000001" customHeight="1">
      <c r="A36" s="6"/>
      <c r="B36" s="6"/>
      <c r="C36" s="6"/>
      <c r="D36" s="6"/>
      <c r="E36" s="6"/>
      <c r="F36" s="6"/>
      <c r="G36" s="6"/>
      <c r="H36" s="6"/>
      <c r="I36" s="6"/>
      <c r="J36" s="6"/>
      <c r="K36" s="6"/>
      <c r="L36" s="6"/>
      <c r="M36" s="6"/>
      <c r="N36" s="6"/>
      <c r="O36" s="6"/>
      <c r="P36" s="135" t="s">
        <v>83</v>
      </c>
      <c r="Q36" s="135"/>
      <c r="S36" s="136" t="str">
        <f>IF(入力!L11="","",入力!L11)</f>
        <v>０５２－４４１－４４９３</v>
      </c>
      <c r="T36" s="136"/>
      <c r="U36" s="136"/>
      <c r="V36" s="136"/>
      <c r="W36" s="136"/>
      <c r="X36" s="136"/>
      <c r="Y36" s="8"/>
      <c r="Z36" s="6"/>
    </row>
    <row r="37" spans="1:26" ht="20.100000000000001" customHeight="1">
      <c r="A37" s="6"/>
      <c r="B37" s="6"/>
      <c r="C37" s="6"/>
      <c r="D37" s="6"/>
      <c r="E37" s="6"/>
      <c r="F37" s="6"/>
      <c r="G37" s="6"/>
      <c r="H37" s="6"/>
      <c r="I37" s="6"/>
      <c r="J37" s="6"/>
      <c r="K37" s="6"/>
      <c r="L37" s="6"/>
      <c r="M37" s="6"/>
      <c r="N37" s="6"/>
      <c r="O37" s="6"/>
      <c r="P37" s="135" t="s">
        <v>81</v>
      </c>
      <c r="Q37" s="135"/>
      <c r="S37" s="136" t="str">
        <f>IF(入力!L12="","",入力!L12)</f>
        <v>０５２－４４１－４４７８</v>
      </c>
      <c r="T37" s="136"/>
      <c r="U37" s="136"/>
      <c r="V37" s="136"/>
      <c r="W37" s="136"/>
      <c r="X37" s="136"/>
      <c r="Y37" s="8"/>
      <c r="Z37" s="6"/>
    </row>
    <row r="38" spans="1:26" ht="15.95" customHeight="1">
      <c r="A38" s="6"/>
      <c r="B38" s="6"/>
      <c r="C38" s="6"/>
      <c r="D38" s="6"/>
      <c r="E38" s="6"/>
      <c r="F38" s="6"/>
      <c r="G38" s="6"/>
      <c r="H38" s="6"/>
      <c r="I38" s="6"/>
      <c r="J38" s="6"/>
      <c r="K38" s="6"/>
      <c r="L38" s="6"/>
      <c r="M38" s="6"/>
      <c r="N38" s="6"/>
      <c r="O38" s="6"/>
      <c r="P38" s="6"/>
      <c r="Q38" s="6"/>
      <c r="R38" s="6"/>
      <c r="S38" s="6"/>
      <c r="T38" s="6"/>
      <c r="U38" s="6"/>
      <c r="V38" s="6"/>
      <c r="W38" s="6"/>
      <c r="X38" s="6"/>
    </row>
    <row r="39" spans="1:26" ht="15.95" customHeight="1">
      <c r="A39" s="6"/>
      <c r="B39" s="6"/>
      <c r="C39" s="6"/>
      <c r="D39" s="6"/>
      <c r="E39" s="6"/>
      <c r="F39" s="6"/>
      <c r="G39" s="6"/>
      <c r="H39" s="6"/>
      <c r="I39" s="6"/>
      <c r="J39" s="6"/>
      <c r="K39" s="6"/>
      <c r="L39" s="6"/>
      <c r="M39" s="6"/>
      <c r="N39" s="6"/>
      <c r="O39" s="6"/>
      <c r="P39" s="6"/>
      <c r="Q39" s="6"/>
      <c r="R39" s="6"/>
      <c r="S39" s="6"/>
      <c r="T39" s="6"/>
      <c r="U39" s="6"/>
      <c r="V39" s="6"/>
      <c r="W39" s="6"/>
      <c r="X39" s="6"/>
    </row>
    <row r="40" spans="1:26" ht="15.95" customHeight="1">
      <c r="A40" s="6"/>
      <c r="B40" s="6"/>
      <c r="C40" s="6"/>
      <c r="D40" s="6"/>
      <c r="E40" s="6"/>
      <c r="F40" s="6"/>
      <c r="G40" s="6"/>
      <c r="H40" s="6"/>
      <c r="I40" s="6"/>
      <c r="J40" s="6"/>
      <c r="K40" s="6"/>
      <c r="L40" s="6"/>
      <c r="M40" s="6"/>
      <c r="N40" s="6"/>
      <c r="O40" s="6"/>
      <c r="P40" s="6"/>
      <c r="Q40" s="6"/>
      <c r="R40" s="6"/>
      <c r="S40" s="6"/>
      <c r="T40" s="6"/>
      <c r="U40" s="6"/>
      <c r="V40" s="6"/>
      <c r="W40" s="6"/>
      <c r="X40" s="6"/>
    </row>
    <row r="41" spans="1:26" ht="15.95" customHeight="1">
      <c r="A41" s="6"/>
      <c r="B41" s="6"/>
      <c r="C41" s="6"/>
      <c r="D41" s="6"/>
      <c r="E41" s="6"/>
      <c r="F41" s="6"/>
      <c r="G41" s="6"/>
      <c r="H41" s="6"/>
      <c r="I41" s="6"/>
      <c r="J41" s="6"/>
      <c r="K41" s="6"/>
      <c r="L41" s="6"/>
      <c r="M41" s="6"/>
      <c r="N41" s="6"/>
      <c r="O41" s="6"/>
      <c r="P41" s="6"/>
      <c r="Q41" s="6"/>
      <c r="R41" s="6"/>
      <c r="S41" s="6"/>
      <c r="T41" s="6"/>
      <c r="U41" s="6"/>
      <c r="V41" s="6"/>
      <c r="W41" s="6"/>
      <c r="X41" s="6"/>
    </row>
    <row r="42" spans="1:26" ht="15.95" customHeight="1">
      <c r="A42" s="6"/>
      <c r="B42" s="6"/>
      <c r="C42" s="6"/>
      <c r="D42" s="6"/>
      <c r="E42" s="6"/>
      <c r="F42" s="6"/>
      <c r="G42" s="6"/>
      <c r="H42" s="6"/>
      <c r="I42" s="6"/>
      <c r="J42" s="6"/>
      <c r="K42" s="6"/>
      <c r="L42" s="6"/>
      <c r="M42" s="6"/>
      <c r="N42" s="6"/>
      <c r="O42" s="6"/>
      <c r="P42" s="6"/>
      <c r="Q42" s="6"/>
      <c r="R42" s="6"/>
      <c r="S42" s="6"/>
      <c r="T42" s="6"/>
      <c r="U42" s="6"/>
      <c r="V42" s="6"/>
      <c r="W42" s="6"/>
      <c r="X42" s="6"/>
    </row>
    <row r="43" spans="1:26" ht="15.95" customHeight="1">
      <c r="A43" s="6"/>
      <c r="B43" s="6"/>
      <c r="C43" s="6"/>
      <c r="D43" s="6"/>
      <c r="E43" s="6"/>
      <c r="F43" s="6"/>
      <c r="G43" s="6"/>
      <c r="H43" s="6"/>
      <c r="I43" s="6"/>
      <c r="J43" s="6"/>
      <c r="K43" s="6"/>
      <c r="L43" s="6"/>
      <c r="M43" s="6"/>
      <c r="N43" s="6"/>
      <c r="O43" s="6"/>
      <c r="P43" s="6"/>
      <c r="Q43" s="6"/>
      <c r="R43" s="6"/>
      <c r="S43" s="6"/>
      <c r="T43" s="6"/>
      <c r="U43" s="6"/>
      <c r="V43" s="6"/>
      <c r="W43" s="6"/>
      <c r="X43" s="6"/>
    </row>
    <row r="44" spans="1:26" ht="15.95" customHeight="1">
      <c r="A44" s="6"/>
      <c r="B44" s="6"/>
      <c r="C44" s="6"/>
      <c r="D44" s="6"/>
      <c r="E44" s="6"/>
      <c r="F44" s="6"/>
      <c r="G44" s="6"/>
      <c r="H44" s="6"/>
      <c r="I44" s="6"/>
      <c r="J44" s="6"/>
      <c r="K44" s="6"/>
      <c r="L44" s="6"/>
      <c r="M44" s="6"/>
      <c r="N44" s="6"/>
      <c r="O44" s="6"/>
      <c r="P44" s="6"/>
      <c r="Q44" s="6"/>
      <c r="R44" s="6"/>
      <c r="S44" s="6"/>
      <c r="T44" s="6"/>
      <c r="U44" s="6"/>
      <c r="V44" s="6"/>
      <c r="W44" s="6"/>
      <c r="X44" s="6"/>
    </row>
    <row r="45" spans="1:26" ht="15.95" customHeight="1">
      <c r="A45" s="6"/>
      <c r="B45" s="6"/>
      <c r="C45" s="6"/>
      <c r="D45" s="6"/>
      <c r="E45" s="6"/>
      <c r="F45" s="6"/>
      <c r="G45" s="6"/>
      <c r="H45" s="6"/>
      <c r="I45" s="6"/>
      <c r="J45" s="6"/>
      <c r="K45" s="6"/>
      <c r="L45" s="6"/>
      <c r="M45" s="6"/>
      <c r="N45" s="6"/>
      <c r="O45" s="6"/>
      <c r="P45" s="6"/>
      <c r="Q45" s="6"/>
      <c r="R45" s="6"/>
      <c r="S45" s="6"/>
      <c r="T45" s="6"/>
      <c r="U45" s="6"/>
      <c r="V45" s="6"/>
      <c r="W45" s="6"/>
      <c r="X45" s="6"/>
    </row>
    <row r="46" spans="1:26" ht="15.95" customHeight="1">
      <c r="A46" s="6"/>
      <c r="B46" s="6"/>
      <c r="C46" s="6"/>
      <c r="D46" s="6"/>
      <c r="E46" s="6"/>
      <c r="F46" s="6"/>
      <c r="G46" s="6"/>
      <c r="H46" s="6"/>
      <c r="I46" s="6"/>
      <c r="J46" s="6"/>
      <c r="K46" s="6"/>
      <c r="L46" s="6"/>
      <c r="M46" s="6"/>
      <c r="N46" s="6"/>
      <c r="O46" s="6"/>
      <c r="P46" s="6"/>
      <c r="Q46" s="6"/>
      <c r="R46" s="6"/>
      <c r="S46" s="6"/>
      <c r="T46" s="6"/>
      <c r="U46" s="6"/>
      <c r="V46" s="6"/>
      <c r="W46" s="6"/>
      <c r="X46" s="6"/>
    </row>
    <row r="47" spans="1:26" ht="15.95" customHeight="1">
      <c r="A47" s="6"/>
      <c r="B47" s="6"/>
      <c r="C47" s="6"/>
      <c r="D47" s="6"/>
      <c r="E47" s="6"/>
      <c r="F47" s="6"/>
      <c r="G47" s="6"/>
      <c r="H47" s="6"/>
      <c r="I47" s="6"/>
      <c r="J47" s="6"/>
      <c r="K47" s="6"/>
      <c r="L47" s="6"/>
      <c r="M47" s="6"/>
      <c r="N47" s="6"/>
      <c r="O47" s="6"/>
      <c r="P47" s="6"/>
      <c r="Q47" s="6"/>
      <c r="R47" s="6"/>
      <c r="S47" s="6"/>
      <c r="T47" s="6"/>
      <c r="U47" s="6"/>
      <c r="V47" s="6"/>
      <c r="W47" s="6"/>
      <c r="X47" s="6"/>
    </row>
    <row r="48" spans="1:26" ht="15.95" customHeight="1">
      <c r="A48" s="6"/>
      <c r="B48" s="6"/>
      <c r="C48" s="6"/>
      <c r="D48" s="6"/>
      <c r="E48" s="6"/>
      <c r="F48" s="6"/>
      <c r="G48" s="6"/>
      <c r="H48" s="6"/>
      <c r="I48" s="6"/>
      <c r="J48" s="6"/>
      <c r="K48" s="6"/>
      <c r="L48" s="6"/>
      <c r="M48" s="6"/>
      <c r="N48" s="6"/>
      <c r="O48" s="6"/>
      <c r="P48" s="6"/>
      <c r="Q48" s="6"/>
      <c r="R48" s="6"/>
      <c r="S48" s="6"/>
      <c r="T48" s="6"/>
      <c r="U48" s="6"/>
      <c r="V48" s="6"/>
      <c r="W48" s="6"/>
      <c r="X48" s="6"/>
    </row>
    <row r="49" spans="1:24" ht="15.95" customHeight="1">
      <c r="A49" s="6"/>
      <c r="B49" s="6"/>
      <c r="C49" s="6"/>
      <c r="D49" s="6"/>
      <c r="E49" s="6"/>
      <c r="F49" s="6"/>
      <c r="G49" s="6"/>
      <c r="H49" s="6"/>
      <c r="I49" s="6"/>
      <c r="J49" s="6"/>
      <c r="K49" s="6"/>
      <c r="L49" s="6"/>
      <c r="M49" s="6"/>
      <c r="N49" s="6"/>
      <c r="O49" s="6"/>
      <c r="P49" s="6"/>
      <c r="Q49" s="6"/>
      <c r="R49" s="6"/>
      <c r="S49" s="6"/>
      <c r="T49" s="6"/>
      <c r="U49" s="6"/>
      <c r="V49" s="6"/>
      <c r="W49" s="6"/>
      <c r="X49" s="6"/>
    </row>
    <row r="50" spans="1:24" ht="15.95" customHeight="1">
      <c r="A50" s="6"/>
      <c r="B50" s="6"/>
      <c r="C50" s="6"/>
      <c r="D50" s="6"/>
      <c r="E50" s="6"/>
      <c r="F50" s="6"/>
      <c r="G50" s="6"/>
      <c r="H50" s="6"/>
      <c r="I50" s="6"/>
      <c r="J50" s="6"/>
      <c r="K50" s="6"/>
      <c r="L50" s="6"/>
      <c r="M50" s="6"/>
      <c r="N50" s="6"/>
      <c r="O50" s="6"/>
      <c r="P50" s="6"/>
      <c r="Q50" s="6"/>
      <c r="R50" s="6"/>
      <c r="S50" s="6"/>
      <c r="T50" s="6"/>
      <c r="U50" s="6"/>
      <c r="V50" s="6"/>
      <c r="W50" s="6"/>
      <c r="X50" s="6"/>
    </row>
    <row r="51" spans="1:24" ht="15.95" customHeight="1">
      <c r="A51" s="6"/>
      <c r="B51" s="6"/>
      <c r="C51" s="6"/>
      <c r="D51" s="6"/>
      <c r="E51" s="6"/>
      <c r="F51" s="6"/>
      <c r="G51" s="6"/>
      <c r="H51" s="6"/>
      <c r="I51" s="6"/>
      <c r="J51" s="6"/>
      <c r="K51" s="6"/>
      <c r="L51" s="6"/>
      <c r="M51" s="6"/>
      <c r="N51" s="6"/>
      <c r="O51" s="6"/>
      <c r="P51" s="6"/>
      <c r="Q51" s="6"/>
      <c r="R51" s="6"/>
      <c r="S51" s="6"/>
      <c r="T51" s="6"/>
      <c r="U51" s="6"/>
      <c r="V51" s="6"/>
      <c r="W51" s="6"/>
      <c r="X51" s="6"/>
    </row>
    <row r="52" spans="1:24" ht="15.95" customHeight="1">
      <c r="A52" s="6"/>
      <c r="B52" s="6"/>
      <c r="C52" s="6"/>
      <c r="D52" s="6"/>
      <c r="E52" s="6"/>
      <c r="F52" s="6"/>
      <c r="G52" s="6"/>
      <c r="H52" s="6"/>
      <c r="I52" s="6"/>
      <c r="J52" s="6"/>
      <c r="K52" s="6"/>
      <c r="L52" s="6"/>
      <c r="M52" s="6"/>
      <c r="N52" s="6"/>
      <c r="O52" s="6"/>
      <c r="P52" s="6"/>
      <c r="Q52" s="6"/>
      <c r="R52" s="6"/>
      <c r="S52" s="6"/>
      <c r="T52" s="6"/>
      <c r="U52" s="6"/>
      <c r="V52" s="6"/>
      <c r="W52" s="6"/>
      <c r="X52" s="6"/>
    </row>
    <row r="53" spans="1:24" ht="15.95" customHeight="1">
      <c r="A53" s="6"/>
      <c r="B53" s="6"/>
      <c r="C53" s="6"/>
      <c r="D53" s="6"/>
      <c r="E53" s="6"/>
      <c r="F53" s="6"/>
      <c r="G53" s="6"/>
      <c r="H53" s="6"/>
      <c r="I53" s="6"/>
      <c r="J53" s="6"/>
      <c r="K53" s="6"/>
      <c r="L53" s="6"/>
      <c r="M53" s="6"/>
      <c r="N53" s="6"/>
      <c r="O53" s="6"/>
      <c r="P53" s="6"/>
      <c r="Q53" s="6"/>
      <c r="R53" s="6"/>
      <c r="S53" s="6"/>
      <c r="T53" s="6"/>
      <c r="U53" s="6"/>
      <c r="V53" s="6"/>
      <c r="W53" s="6"/>
      <c r="X53" s="6"/>
    </row>
    <row r="54" spans="1:24" ht="15.95" customHeight="1">
      <c r="A54" s="6"/>
      <c r="B54" s="6"/>
      <c r="C54" s="6"/>
      <c r="D54" s="6"/>
      <c r="E54" s="6"/>
      <c r="F54" s="6"/>
      <c r="G54" s="6"/>
      <c r="H54" s="6"/>
      <c r="I54" s="6"/>
      <c r="J54" s="6"/>
      <c r="K54" s="6"/>
      <c r="L54" s="6"/>
      <c r="M54" s="6"/>
      <c r="N54" s="6"/>
      <c r="O54" s="6"/>
      <c r="P54" s="6"/>
      <c r="Q54" s="6"/>
      <c r="R54" s="6"/>
      <c r="S54" s="6"/>
      <c r="T54" s="6"/>
      <c r="U54" s="6"/>
      <c r="V54" s="6"/>
      <c r="W54" s="6"/>
      <c r="X54" s="6"/>
    </row>
    <row r="55" spans="1:24" ht="15.95" customHeight="1">
      <c r="A55" s="6"/>
      <c r="B55" s="6"/>
      <c r="C55" s="6"/>
      <c r="D55" s="6"/>
      <c r="E55" s="6"/>
      <c r="F55" s="6"/>
      <c r="G55" s="6"/>
      <c r="H55" s="6"/>
      <c r="I55" s="6"/>
      <c r="J55" s="6"/>
      <c r="K55" s="6"/>
      <c r="L55" s="6"/>
      <c r="M55" s="6"/>
      <c r="N55" s="6"/>
      <c r="O55" s="6"/>
      <c r="P55" s="6"/>
      <c r="Q55" s="6"/>
      <c r="R55" s="6"/>
      <c r="S55" s="6"/>
      <c r="T55" s="6"/>
      <c r="U55" s="6"/>
      <c r="V55" s="6"/>
      <c r="W55" s="6"/>
      <c r="X55" s="6"/>
    </row>
    <row r="56" spans="1:24" ht="15.95" customHeight="1">
      <c r="A56" s="6"/>
      <c r="B56" s="6"/>
      <c r="C56" s="6"/>
      <c r="D56" s="6"/>
      <c r="E56" s="6"/>
      <c r="F56" s="6"/>
      <c r="G56" s="6"/>
      <c r="H56" s="6"/>
      <c r="I56" s="6"/>
      <c r="J56" s="6"/>
      <c r="K56" s="6"/>
      <c r="L56" s="6"/>
      <c r="M56" s="6"/>
      <c r="N56" s="6"/>
      <c r="O56" s="6"/>
      <c r="P56" s="6"/>
      <c r="Q56" s="6"/>
      <c r="R56" s="6"/>
      <c r="S56" s="6"/>
      <c r="T56" s="6"/>
      <c r="U56" s="6"/>
      <c r="V56" s="6"/>
      <c r="W56" s="6"/>
      <c r="X56" s="6"/>
    </row>
    <row r="57" spans="1:24" ht="15.95" customHeight="1">
      <c r="A57" s="6"/>
      <c r="B57" s="6"/>
      <c r="C57" s="6"/>
      <c r="D57" s="6"/>
      <c r="E57" s="6"/>
      <c r="F57" s="6"/>
      <c r="G57" s="6"/>
      <c r="H57" s="6"/>
      <c r="I57" s="6"/>
      <c r="J57" s="6"/>
      <c r="K57" s="6"/>
      <c r="L57" s="6"/>
      <c r="M57" s="6"/>
      <c r="N57" s="6"/>
      <c r="O57" s="6"/>
      <c r="P57" s="6"/>
      <c r="Q57" s="6"/>
      <c r="R57" s="6"/>
      <c r="S57" s="6"/>
      <c r="T57" s="6"/>
      <c r="U57" s="6"/>
      <c r="V57" s="6"/>
      <c r="W57" s="6"/>
      <c r="X57" s="6"/>
    </row>
    <row r="58" spans="1:24" ht="15.95" customHeight="1">
      <c r="A58" s="6"/>
      <c r="B58" s="6"/>
      <c r="C58" s="6"/>
      <c r="D58" s="6"/>
      <c r="E58" s="6"/>
      <c r="F58" s="6"/>
      <c r="G58" s="6"/>
      <c r="H58" s="6"/>
      <c r="I58" s="6"/>
      <c r="J58" s="6"/>
      <c r="K58" s="6"/>
      <c r="L58" s="6"/>
      <c r="M58" s="6"/>
      <c r="N58" s="6"/>
      <c r="O58" s="6"/>
      <c r="P58" s="6"/>
      <c r="Q58" s="6"/>
      <c r="R58" s="6"/>
      <c r="S58" s="6"/>
      <c r="T58" s="6"/>
      <c r="U58" s="6"/>
      <c r="V58" s="6"/>
      <c r="W58" s="6"/>
      <c r="X58" s="6"/>
    </row>
    <row r="59" spans="1:24" ht="15.95" customHeight="1">
      <c r="A59" s="6"/>
      <c r="B59" s="6"/>
      <c r="C59" s="6"/>
      <c r="D59" s="6"/>
      <c r="E59" s="6"/>
      <c r="F59" s="6"/>
      <c r="G59" s="6"/>
      <c r="H59" s="6"/>
      <c r="I59" s="6"/>
      <c r="J59" s="6"/>
      <c r="K59" s="6"/>
      <c r="L59" s="6"/>
      <c r="M59" s="6"/>
      <c r="N59" s="6"/>
      <c r="O59" s="6"/>
      <c r="P59" s="6"/>
      <c r="Q59" s="6"/>
      <c r="R59" s="6"/>
      <c r="S59" s="6"/>
      <c r="T59" s="6"/>
      <c r="U59" s="6"/>
      <c r="V59" s="6"/>
      <c r="W59" s="6"/>
      <c r="X59" s="6"/>
    </row>
    <row r="60" spans="1:24" ht="15.95" customHeight="1">
      <c r="A60" s="6"/>
      <c r="B60" s="6"/>
      <c r="C60" s="6"/>
      <c r="D60" s="6"/>
      <c r="E60" s="6"/>
      <c r="F60" s="6"/>
      <c r="G60" s="6"/>
      <c r="H60" s="6"/>
      <c r="I60" s="6"/>
      <c r="J60" s="6"/>
      <c r="K60" s="6"/>
      <c r="L60" s="6"/>
      <c r="M60" s="6"/>
      <c r="N60" s="6"/>
      <c r="O60" s="6"/>
      <c r="P60" s="6"/>
      <c r="Q60" s="6"/>
      <c r="R60" s="6"/>
      <c r="S60" s="6"/>
      <c r="T60" s="6"/>
      <c r="U60" s="6"/>
      <c r="V60" s="6"/>
      <c r="W60" s="6"/>
      <c r="X60" s="6"/>
    </row>
    <row r="61" spans="1:24" ht="15.95" customHeight="1">
      <c r="A61" s="6"/>
      <c r="B61" s="6"/>
      <c r="C61" s="6"/>
      <c r="D61" s="6"/>
      <c r="E61" s="6"/>
      <c r="F61" s="6"/>
      <c r="G61" s="6"/>
      <c r="H61" s="6"/>
      <c r="I61" s="6"/>
      <c r="J61" s="6"/>
      <c r="K61" s="6"/>
      <c r="L61" s="6"/>
      <c r="M61" s="6"/>
      <c r="N61" s="6"/>
      <c r="O61" s="6"/>
      <c r="P61" s="6"/>
      <c r="Q61" s="6"/>
      <c r="R61" s="6"/>
      <c r="S61" s="6"/>
      <c r="T61" s="6"/>
      <c r="U61" s="6"/>
      <c r="V61" s="6"/>
      <c r="W61" s="6"/>
      <c r="X61" s="6"/>
    </row>
    <row r="62" spans="1:24" ht="15.95" customHeight="1">
      <c r="A62" s="6"/>
      <c r="B62" s="6"/>
      <c r="C62" s="6"/>
      <c r="D62" s="6"/>
      <c r="E62" s="6"/>
      <c r="F62" s="6"/>
      <c r="G62" s="6"/>
      <c r="H62" s="6"/>
      <c r="I62" s="6"/>
      <c r="J62" s="6"/>
      <c r="K62" s="6"/>
      <c r="L62" s="6"/>
      <c r="M62" s="6"/>
      <c r="N62" s="6"/>
      <c r="O62" s="6"/>
      <c r="P62" s="6"/>
      <c r="Q62" s="6"/>
      <c r="R62" s="6"/>
      <c r="S62" s="6"/>
      <c r="T62" s="6"/>
      <c r="U62" s="6"/>
      <c r="V62" s="6"/>
      <c r="W62" s="6"/>
      <c r="X62" s="6"/>
    </row>
    <row r="63" spans="1:24" ht="15.95" customHeight="1">
      <c r="A63" s="6"/>
      <c r="B63" s="6"/>
      <c r="C63" s="6"/>
      <c r="D63" s="6"/>
      <c r="E63" s="6"/>
      <c r="F63" s="6"/>
      <c r="G63" s="6"/>
      <c r="H63" s="6"/>
      <c r="I63" s="6"/>
      <c r="J63" s="6"/>
      <c r="K63" s="6"/>
      <c r="L63" s="6"/>
      <c r="M63" s="6"/>
      <c r="N63" s="6"/>
      <c r="O63" s="6"/>
      <c r="P63" s="6"/>
      <c r="Q63" s="6"/>
      <c r="R63" s="6"/>
      <c r="S63" s="6"/>
      <c r="T63" s="6"/>
      <c r="U63" s="6"/>
      <c r="V63" s="6"/>
      <c r="W63" s="6"/>
      <c r="X63" s="6"/>
    </row>
    <row r="64" spans="1:24" ht="14.25">
      <c r="A64" s="6"/>
      <c r="B64" s="6"/>
      <c r="C64" s="6"/>
      <c r="D64" s="6"/>
      <c r="E64" s="6"/>
      <c r="F64" s="6"/>
      <c r="G64" s="6"/>
      <c r="H64" s="6"/>
      <c r="I64" s="6"/>
      <c r="J64" s="6"/>
      <c r="K64" s="6"/>
      <c r="L64" s="6"/>
      <c r="M64" s="6"/>
      <c r="N64" s="6"/>
      <c r="O64" s="6"/>
      <c r="P64" s="6"/>
      <c r="Q64" s="6"/>
      <c r="R64" s="6"/>
      <c r="S64" s="6"/>
      <c r="T64" s="6"/>
      <c r="U64" s="6"/>
      <c r="V64" s="6"/>
      <c r="W64" s="6"/>
      <c r="X64" s="6"/>
    </row>
    <row r="65" spans="1:24" ht="14.25">
      <c r="A65" s="6"/>
      <c r="B65" s="6"/>
      <c r="C65" s="6"/>
      <c r="D65" s="6"/>
      <c r="E65" s="6"/>
      <c r="F65" s="6"/>
      <c r="G65" s="6"/>
      <c r="H65" s="6"/>
      <c r="I65" s="6"/>
      <c r="J65" s="6"/>
      <c r="K65" s="6"/>
      <c r="L65" s="6"/>
      <c r="M65" s="6"/>
      <c r="N65" s="6"/>
      <c r="O65" s="6"/>
      <c r="P65" s="6"/>
      <c r="Q65" s="6"/>
      <c r="R65" s="6"/>
      <c r="S65" s="6"/>
      <c r="T65" s="6"/>
      <c r="U65" s="6"/>
      <c r="V65" s="6"/>
      <c r="W65" s="6"/>
      <c r="X65" s="6"/>
    </row>
    <row r="66" spans="1:24" ht="14.25">
      <c r="A66" s="6"/>
      <c r="B66" s="6"/>
      <c r="C66" s="6"/>
      <c r="D66" s="6"/>
      <c r="E66" s="6"/>
      <c r="F66" s="6"/>
      <c r="G66" s="6"/>
      <c r="H66" s="6"/>
      <c r="I66" s="6"/>
      <c r="J66" s="6"/>
      <c r="K66" s="6"/>
      <c r="L66" s="6"/>
      <c r="M66" s="6"/>
      <c r="N66" s="6"/>
      <c r="O66" s="6"/>
      <c r="P66" s="6"/>
      <c r="Q66" s="6"/>
      <c r="R66" s="6"/>
      <c r="S66" s="6"/>
      <c r="T66" s="6"/>
      <c r="U66" s="6"/>
      <c r="V66" s="6"/>
      <c r="W66" s="6"/>
      <c r="X66" s="6"/>
    </row>
    <row r="67" spans="1:24">
      <c r="A67" s="3"/>
      <c r="B67" s="3"/>
      <c r="C67" s="3"/>
      <c r="D67" s="3"/>
      <c r="E67" s="3"/>
      <c r="F67" s="3"/>
      <c r="G67" s="3"/>
      <c r="H67" s="3"/>
      <c r="I67" s="3"/>
      <c r="J67" s="3"/>
      <c r="K67" s="3"/>
      <c r="L67" s="3"/>
      <c r="M67" s="3"/>
      <c r="N67" s="3"/>
      <c r="O67" s="3"/>
      <c r="P67" s="3"/>
      <c r="Q67" s="3"/>
      <c r="R67" s="3"/>
      <c r="S67" s="3"/>
      <c r="T67" s="3"/>
      <c r="U67" s="3"/>
      <c r="V67" s="3"/>
      <c r="W67" s="3"/>
      <c r="X67" s="3"/>
    </row>
    <row r="68" spans="1:24">
      <c r="A68" s="3"/>
      <c r="B68" s="3"/>
      <c r="C68" s="3"/>
      <c r="D68" s="3"/>
      <c r="E68" s="3"/>
      <c r="F68" s="3"/>
      <c r="G68" s="3"/>
      <c r="H68" s="3"/>
      <c r="I68" s="3"/>
      <c r="J68" s="3"/>
      <c r="K68" s="3"/>
      <c r="L68" s="3"/>
      <c r="M68" s="3"/>
      <c r="N68" s="3"/>
      <c r="O68" s="3"/>
      <c r="P68" s="3"/>
      <c r="Q68" s="3"/>
      <c r="R68" s="3"/>
      <c r="S68" s="3"/>
      <c r="T68" s="3"/>
      <c r="U68" s="3"/>
      <c r="V68" s="3"/>
      <c r="W68" s="3"/>
      <c r="X68" s="3"/>
    </row>
    <row r="69" spans="1:24">
      <c r="A69" s="3"/>
      <c r="B69" s="3"/>
      <c r="C69" s="3"/>
      <c r="D69" s="3"/>
      <c r="E69" s="3"/>
      <c r="F69" s="3"/>
      <c r="G69" s="3"/>
      <c r="H69" s="3"/>
      <c r="I69" s="3"/>
      <c r="J69" s="3"/>
      <c r="K69" s="3"/>
      <c r="L69" s="3"/>
      <c r="M69" s="3"/>
      <c r="N69" s="3"/>
      <c r="O69" s="3"/>
      <c r="P69" s="3"/>
      <c r="Q69" s="3"/>
      <c r="R69" s="3"/>
      <c r="S69" s="3"/>
      <c r="T69" s="3"/>
      <c r="U69" s="3"/>
      <c r="V69" s="3"/>
      <c r="W69" s="3"/>
      <c r="X69" s="3"/>
    </row>
    <row r="70" spans="1:24">
      <c r="A70" s="3"/>
      <c r="B70" s="3"/>
      <c r="C70" s="3"/>
      <c r="D70" s="3"/>
      <c r="E70" s="3"/>
      <c r="F70" s="3"/>
      <c r="G70" s="3"/>
      <c r="H70" s="3"/>
      <c r="I70" s="3"/>
      <c r="J70" s="3"/>
      <c r="K70" s="3"/>
      <c r="L70" s="3"/>
      <c r="M70" s="3"/>
      <c r="N70" s="3"/>
      <c r="O70" s="3"/>
      <c r="P70" s="3"/>
      <c r="Q70" s="3"/>
      <c r="R70" s="3"/>
      <c r="S70" s="3"/>
      <c r="T70" s="3"/>
      <c r="U70" s="3"/>
      <c r="V70" s="3"/>
      <c r="W70" s="3"/>
      <c r="X70" s="3"/>
    </row>
    <row r="71" spans="1:24">
      <c r="A71" s="3"/>
      <c r="B71" s="3"/>
      <c r="C71" s="3"/>
      <c r="D71" s="3"/>
      <c r="E71" s="3"/>
      <c r="F71" s="3"/>
      <c r="G71" s="3"/>
      <c r="H71" s="3"/>
      <c r="I71" s="3"/>
      <c r="J71" s="3"/>
      <c r="K71" s="3"/>
      <c r="L71" s="3"/>
      <c r="M71" s="3"/>
      <c r="N71" s="3"/>
      <c r="O71" s="3"/>
      <c r="P71" s="3"/>
      <c r="Q71" s="3"/>
      <c r="R71" s="3"/>
      <c r="S71" s="3"/>
      <c r="T71" s="3"/>
      <c r="U71" s="3"/>
      <c r="V71" s="3"/>
      <c r="W71" s="3"/>
      <c r="X71" s="3"/>
    </row>
    <row r="72" spans="1:24">
      <c r="A72" s="3"/>
      <c r="B72" s="3"/>
      <c r="C72" s="3"/>
      <c r="D72" s="3"/>
      <c r="E72" s="3"/>
      <c r="F72" s="3"/>
      <c r="G72" s="3"/>
      <c r="H72" s="3"/>
      <c r="I72" s="3"/>
      <c r="J72" s="3"/>
      <c r="K72" s="3"/>
      <c r="L72" s="3"/>
      <c r="M72" s="3"/>
      <c r="N72" s="3"/>
      <c r="O72" s="3"/>
      <c r="P72" s="3"/>
      <c r="Q72" s="3"/>
      <c r="R72" s="3"/>
      <c r="S72" s="3"/>
      <c r="T72" s="3"/>
      <c r="U72" s="3"/>
      <c r="V72" s="3"/>
      <c r="W72" s="3"/>
      <c r="X72" s="3"/>
    </row>
  </sheetData>
  <sheetProtection sheet="1" objects="1" scenarios="1" selectLockedCells="1" selectUnlockedCells="1"/>
  <mergeCells count="15">
    <mergeCell ref="A9:X9"/>
    <mergeCell ref="P6:W6"/>
    <mergeCell ref="V1:W1"/>
    <mergeCell ref="Q2:R2"/>
    <mergeCell ref="B4:J4"/>
    <mergeCell ref="B3:J3"/>
    <mergeCell ref="R1:T1"/>
    <mergeCell ref="S7:W7"/>
    <mergeCell ref="C11:X11"/>
    <mergeCell ref="P35:Q35"/>
    <mergeCell ref="P36:Q36"/>
    <mergeCell ref="P37:Q37"/>
    <mergeCell ref="S35:X35"/>
    <mergeCell ref="S36:X36"/>
    <mergeCell ref="S37:X37"/>
  </mergeCells>
  <phoneticPr fontId="2"/>
  <dataValidations count="1">
    <dataValidation showInputMessage="1" showErrorMessage="1" sqref="B3:L4"/>
  </dataValidations>
  <pageMargins left="0.62992125984251968" right="0.62992125984251968" top="0.94488188976377963" bottom="0.74803149606299213" header="0.31496062992125984" footer="0.31496062992125984"/>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AA52"/>
  <sheetViews>
    <sheetView showGridLines="0" showRowColHeaders="0" zoomScale="90" zoomScaleNormal="90" workbookViewId="0">
      <selection activeCell="AA1" sqref="AA1"/>
    </sheetView>
  </sheetViews>
  <sheetFormatPr defaultRowHeight="13.5"/>
  <cols>
    <col min="1" max="1" width="3.625" style="81" customWidth="1"/>
    <col min="2" max="4" width="5.625" style="81" customWidth="1"/>
    <col min="5" max="8" width="4.125" style="81" customWidth="1"/>
    <col min="9" max="12" width="2.625" style="81" customWidth="1"/>
    <col min="13" max="13" width="3.125" style="81" customWidth="1"/>
    <col min="14" max="14" width="1.625" style="81" customWidth="1"/>
    <col min="15" max="15" width="3.125" style="81" customWidth="1"/>
    <col min="16" max="16" width="1.625" style="81" customWidth="1"/>
    <col min="17" max="17" width="3.125" style="81" customWidth="1"/>
    <col min="18" max="18" width="4.375" style="81" customWidth="1"/>
    <col min="19" max="26" width="4.125" style="81" customWidth="1"/>
    <col min="27" max="83" width="3.625" style="81" customWidth="1"/>
    <col min="84" max="16384" width="9" style="81"/>
  </cols>
  <sheetData>
    <row r="1" spans="1:27" ht="15.95" customHeight="1">
      <c r="A1" s="143" t="s">
        <v>149</v>
      </c>
      <c r="B1" s="143"/>
      <c r="C1" s="143"/>
      <c r="D1" s="143"/>
      <c r="E1" s="98"/>
      <c r="F1" s="98"/>
      <c r="G1" s="98"/>
      <c r="H1" s="98"/>
      <c r="I1" s="98"/>
      <c r="J1" s="98"/>
      <c r="K1" s="98"/>
      <c r="L1" s="98"/>
      <c r="M1" s="98"/>
      <c r="N1" s="98"/>
      <c r="O1" s="98"/>
      <c r="P1" s="98"/>
      <c r="Q1" s="98"/>
      <c r="R1" s="98"/>
      <c r="S1" s="98"/>
      <c r="T1" s="98"/>
      <c r="U1" s="98"/>
      <c r="V1" s="98"/>
      <c r="W1" s="98"/>
      <c r="X1" s="98"/>
      <c r="Y1" s="98"/>
      <c r="Z1" s="98"/>
      <c r="AA1" s="98"/>
    </row>
    <row r="2" spans="1:27" ht="15.95" customHeight="1">
      <c r="A2" s="98"/>
      <c r="B2" s="98"/>
      <c r="C2" s="98"/>
      <c r="D2" s="98"/>
      <c r="E2" s="98"/>
      <c r="F2" s="98"/>
      <c r="G2" s="98"/>
      <c r="H2" s="98"/>
      <c r="I2" s="98"/>
      <c r="J2" s="98"/>
      <c r="K2" s="98"/>
      <c r="L2" s="98"/>
      <c r="M2" s="98"/>
      <c r="N2" s="98"/>
      <c r="O2" s="98"/>
      <c r="P2" s="98"/>
      <c r="Q2" s="98"/>
      <c r="R2" s="98"/>
      <c r="S2" s="98"/>
      <c r="T2" s="98"/>
      <c r="U2" s="98"/>
      <c r="V2" s="98"/>
      <c r="W2" s="98"/>
      <c r="X2" s="98"/>
      <c r="Y2" s="98"/>
      <c r="Z2" s="98"/>
      <c r="AA2" s="98"/>
    </row>
    <row r="3" spans="1:27" s="100" customFormat="1" ht="15.95" customHeight="1">
      <c r="A3" s="99"/>
      <c r="B3" s="99"/>
      <c r="C3" s="99"/>
      <c r="D3" s="99"/>
      <c r="E3" s="99"/>
      <c r="F3" s="99"/>
      <c r="G3" s="99"/>
      <c r="H3" s="99"/>
      <c r="I3" s="99"/>
      <c r="J3" s="99"/>
      <c r="K3" s="99"/>
      <c r="L3" s="99"/>
      <c r="M3" s="99"/>
      <c r="N3" s="99"/>
      <c r="O3" s="99"/>
      <c r="P3" s="99"/>
      <c r="Q3" s="99"/>
      <c r="R3" s="99"/>
      <c r="T3" s="101">
        <f>IF(入力!C19="","",入力!C19)</f>
        <v>6</v>
      </c>
      <c r="U3" s="182" t="str">
        <f>IF(入力!L9="","",入力!L9)</f>
        <v>あ教学</v>
      </c>
      <c r="V3" s="182"/>
      <c r="W3" s="102" t="s">
        <v>1</v>
      </c>
      <c r="X3" s="182" t="str">
        <f>IF(入力!C21="","",入力!C21)</f>
        <v>99-99</v>
      </c>
      <c r="Y3" s="182"/>
      <c r="Z3" s="102" t="s">
        <v>2</v>
      </c>
      <c r="AA3" s="99"/>
    </row>
    <row r="4" spans="1:27" s="100" customFormat="1" ht="15.95" customHeight="1">
      <c r="A4" s="99"/>
      <c r="B4" s="99"/>
      <c r="C4" s="99"/>
      <c r="D4" s="99"/>
      <c r="E4" s="99"/>
      <c r="F4" s="99"/>
      <c r="G4" s="99"/>
      <c r="H4" s="99"/>
      <c r="I4" s="99"/>
      <c r="J4" s="99"/>
      <c r="K4" s="99"/>
      <c r="L4" s="99"/>
      <c r="M4" s="99"/>
      <c r="N4" s="99"/>
      <c r="O4" s="99"/>
      <c r="P4" s="99"/>
      <c r="Q4" s="99"/>
      <c r="R4" s="99"/>
      <c r="S4" s="197" t="s">
        <v>111</v>
      </c>
      <c r="T4" s="197"/>
      <c r="U4" s="102">
        <f>IF(入力!C18="","",YEAR(入力!C18)-2018)</f>
        <v>7</v>
      </c>
      <c r="V4" s="102" t="s">
        <v>3</v>
      </c>
      <c r="W4" s="102">
        <f>IF(入力!C18="","",MONTH(入力!C18))</f>
        <v>3</v>
      </c>
      <c r="X4" s="102" t="s">
        <v>4</v>
      </c>
      <c r="Y4" s="102">
        <f>IF(入力!C18="","",DAY(入力!C18))</f>
        <v>14</v>
      </c>
      <c r="Z4" s="102" t="s">
        <v>5</v>
      </c>
      <c r="AA4" s="99"/>
    </row>
    <row r="5" spans="1:27" ht="15.95" customHeight="1">
      <c r="A5" s="98"/>
      <c r="B5" s="98"/>
      <c r="C5" s="98"/>
      <c r="D5" s="98"/>
      <c r="E5" s="98"/>
      <c r="F5" s="98"/>
      <c r="G5" s="98"/>
      <c r="H5" s="98"/>
      <c r="I5" s="98"/>
      <c r="J5" s="98"/>
      <c r="K5" s="98"/>
      <c r="L5" s="98"/>
      <c r="M5" s="98"/>
      <c r="N5" s="98"/>
      <c r="O5" s="98"/>
      <c r="P5" s="98"/>
      <c r="Q5" s="98"/>
      <c r="R5" s="98"/>
      <c r="S5" s="98"/>
      <c r="T5" s="98"/>
      <c r="U5" s="98"/>
      <c r="V5" s="98"/>
      <c r="W5" s="98"/>
      <c r="X5" s="98"/>
      <c r="Y5" s="98"/>
      <c r="Z5" s="98"/>
      <c r="AA5" s="98"/>
    </row>
    <row r="6" spans="1:27" s="100" customFormat="1" ht="15.95" customHeight="1">
      <c r="A6" s="99"/>
      <c r="B6" s="182" t="s">
        <v>22</v>
      </c>
      <c r="C6" s="182"/>
      <c r="D6" s="182"/>
      <c r="E6" s="182"/>
      <c r="F6" s="182"/>
      <c r="G6" s="102" t="s">
        <v>6</v>
      </c>
      <c r="H6" s="99"/>
      <c r="I6" s="99"/>
      <c r="J6" s="99"/>
      <c r="K6" s="99"/>
      <c r="L6" s="99"/>
      <c r="M6" s="99"/>
      <c r="N6" s="99"/>
      <c r="O6" s="99"/>
      <c r="P6" s="99"/>
      <c r="Q6" s="99"/>
      <c r="R6" s="99"/>
      <c r="S6" s="99"/>
      <c r="T6" s="99"/>
      <c r="U6" s="99"/>
      <c r="V6" s="99"/>
      <c r="W6" s="99"/>
      <c r="X6" s="99"/>
      <c r="Y6" s="99"/>
      <c r="Z6" s="99"/>
      <c r="AA6" s="99"/>
    </row>
    <row r="7" spans="1:27" ht="15.95" customHeight="1">
      <c r="A7" s="98"/>
      <c r="B7" s="98"/>
      <c r="C7" s="98"/>
      <c r="D7" s="98"/>
      <c r="E7" s="98"/>
      <c r="F7" s="98"/>
      <c r="G7" s="98"/>
      <c r="H7" s="98"/>
      <c r="I7" s="98"/>
      <c r="J7" s="98"/>
      <c r="K7" s="98"/>
      <c r="L7" s="98"/>
      <c r="M7" s="98"/>
      <c r="N7" s="98"/>
      <c r="O7" s="98"/>
      <c r="P7" s="98"/>
      <c r="Q7" s="98"/>
      <c r="R7" s="98"/>
      <c r="S7" s="98"/>
      <c r="T7" s="98"/>
      <c r="U7" s="98"/>
      <c r="V7" s="98"/>
      <c r="W7" s="98"/>
      <c r="X7" s="98"/>
      <c r="Y7" s="98"/>
      <c r="Z7" s="98"/>
      <c r="AA7" s="98"/>
    </row>
    <row r="8" spans="1:27" ht="15.95" customHeight="1">
      <c r="A8" s="98"/>
      <c r="B8" s="98"/>
      <c r="C8" s="98"/>
      <c r="D8" s="98"/>
      <c r="E8" s="98"/>
      <c r="F8" s="98"/>
      <c r="G8" s="98"/>
      <c r="H8" s="98"/>
      <c r="I8" s="98"/>
      <c r="J8" s="98"/>
      <c r="K8" s="98"/>
      <c r="L8" s="98"/>
      <c r="M8" s="98"/>
      <c r="N8" s="98"/>
      <c r="O8" s="98"/>
      <c r="P8" s="98"/>
      <c r="Q8" s="98"/>
      <c r="R8" s="98"/>
      <c r="T8" s="211" t="str">
        <f>IF(入力!L4="","",入力!L4&amp;"教育委員会")</f>
        <v>あま市教育委員会</v>
      </c>
      <c r="U8" s="211"/>
      <c r="V8" s="211"/>
      <c r="W8" s="211"/>
      <c r="X8" s="211"/>
      <c r="Y8" s="211"/>
      <c r="Z8" s="103"/>
      <c r="AA8" s="98"/>
    </row>
    <row r="9" spans="1:27" ht="15.95" customHeight="1">
      <c r="A9" s="98"/>
      <c r="B9" s="98"/>
      <c r="C9" s="98"/>
      <c r="D9" s="98"/>
      <c r="E9" s="98"/>
      <c r="F9" s="98"/>
      <c r="G9" s="98"/>
      <c r="H9" s="98"/>
      <c r="I9" s="98"/>
      <c r="J9" s="98"/>
      <c r="K9" s="98"/>
      <c r="L9" s="98"/>
      <c r="M9" s="98"/>
      <c r="N9" s="98"/>
      <c r="O9" s="98"/>
      <c r="P9" s="98"/>
      <c r="Q9" s="98"/>
      <c r="R9" s="98"/>
      <c r="S9" s="98"/>
      <c r="T9" s="98"/>
      <c r="U9" s="98"/>
      <c r="V9" s="98"/>
      <c r="W9" s="98"/>
      <c r="X9" s="98"/>
      <c r="Y9" s="98"/>
      <c r="Z9" s="98"/>
      <c r="AA9" s="98"/>
    </row>
    <row r="10" spans="1:27" ht="15.95" customHeight="1">
      <c r="A10" s="98"/>
      <c r="B10" s="98"/>
      <c r="C10" s="98"/>
      <c r="D10" s="210" t="str">
        <f>IF(OR(入力!C8="臨時的任用",入力!C8="任期付任用"),入力!C8,"　　　　　")&amp;"教員の採用について(内申)"</f>
        <v>臨時的任用教員の採用について(内申)</v>
      </c>
      <c r="E10" s="210"/>
      <c r="F10" s="210"/>
      <c r="G10" s="210"/>
      <c r="H10" s="210"/>
      <c r="I10" s="210"/>
      <c r="J10" s="210"/>
      <c r="K10" s="210"/>
      <c r="L10" s="210"/>
      <c r="M10" s="210"/>
      <c r="N10" s="210"/>
      <c r="O10" s="210"/>
      <c r="P10" s="210"/>
      <c r="Q10" s="210"/>
      <c r="R10" s="210"/>
      <c r="S10" s="210"/>
      <c r="T10" s="210"/>
      <c r="U10" s="210"/>
      <c r="V10" s="210"/>
      <c r="W10" s="210"/>
      <c r="X10" s="210"/>
      <c r="Y10" s="98"/>
      <c r="Z10" s="98"/>
      <c r="AA10" s="98"/>
    </row>
    <row r="11" spans="1:27" ht="15.95" customHeight="1">
      <c r="A11" s="98"/>
      <c r="B11" s="98"/>
      <c r="C11" s="98"/>
      <c r="D11" s="210"/>
      <c r="E11" s="210"/>
      <c r="F11" s="210"/>
      <c r="G11" s="210"/>
      <c r="H11" s="210"/>
      <c r="I11" s="210"/>
      <c r="J11" s="210"/>
      <c r="K11" s="210"/>
      <c r="L11" s="210"/>
      <c r="M11" s="210"/>
      <c r="N11" s="210"/>
      <c r="O11" s="210"/>
      <c r="P11" s="210"/>
      <c r="Q11" s="210"/>
      <c r="R11" s="210"/>
      <c r="S11" s="210"/>
      <c r="T11" s="210"/>
      <c r="U11" s="210"/>
      <c r="V11" s="210"/>
      <c r="W11" s="210"/>
      <c r="X11" s="210"/>
      <c r="Y11" s="98"/>
      <c r="Z11" s="98"/>
      <c r="AA11" s="98"/>
    </row>
    <row r="12" spans="1:27" ht="15.95" customHeight="1">
      <c r="A12" s="98"/>
      <c r="B12" s="98"/>
      <c r="C12" s="98"/>
      <c r="D12" s="98"/>
      <c r="E12" s="98"/>
      <c r="F12" s="98"/>
      <c r="G12" s="98"/>
      <c r="H12" s="98"/>
      <c r="I12" s="98"/>
      <c r="J12" s="98"/>
      <c r="K12" s="98"/>
      <c r="L12" s="98"/>
      <c r="M12" s="98"/>
      <c r="N12" s="98"/>
      <c r="O12" s="98"/>
      <c r="P12" s="98"/>
      <c r="Q12" s="98"/>
      <c r="R12" s="98"/>
      <c r="S12" s="98"/>
      <c r="T12" s="98"/>
      <c r="U12" s="98"/>
      <c r="V12" s="98"/>
      <c r="W12" s="98"/>
      <c r="X12" s="98"/>
      <c r="Y12" s="98"/>
      <c r="Z12" s="98"/>
      <c r="AA12" s="98"/>
    </row>
    <row r="13" spans="1:27" s="100" customFormat="1" ht="15.95" customHeight="1">
      <c r="A13" s="99"/>
      <c r="B13" s="99"/>
      <c r="C13" s="143" t="s">
        <v>7</v>
      </c>
      <c r="D13" s="143"/>
      <c r="E13" s="143"/>
      <c r="F13" s="143"/>
      <c r="G13" s="143"/>
      <c r="H13" s="143"/>
      <c r="I13" s="143"/>
      <c r="J13" s="143"/>
      <c r="K13" s="143"/>
      <c r="L13" s="99"/>
      <c r="M13" s="99"/>
      <c r="N13" s="99"/>
      <c r="O13" s="99"/>
      <c r="P13" s="99"/>
      <c r="Q13" s="99"/>
      <c r="R13" s="99"/>
      <c r="S13" s="99"/>
      <c r="T13" s="99"/>
      <c r="U13" s="99"/>
      <c r="V13" s="99"/>
      <c r="W13" s="99"/>
      <c r="X13" s="99"/>
      <c r="Y13" s="99"/>
      <c r="Z13" s="99"/>
      <c r="AA13" s="99"/>
    </row>
    <row r="14" spans="1:27" s="100" customFormat="1" ht="15.95" customHeight="1">
      <c r="A14" s="99"/>
      <c r="B14" s="99"/>
      <c r="C14" s="99"/>
      <c r="D14" s="99"/>
      <c r="E14" s="99"/>
      <c r="F14" s="99"/>
      <c r="G14" s="99"/>
      <c r="H14" s="99"/>
      <c r="I14" s="99"/>
      <c r="J14" s="99"/>
      <c r="K14" s="99"/>
      <c r="L14" s="99"/>
      <c r="M14" s="99"/>
      <c r="N14" s="99"/>
      <c r="O14" s="99"/>
      <c r="P14" s="99"/>
      <c r="Q14" s="99"/>
      <c r="R14" s="99"/>
      <c r="S14" s="99"/>
      <c r="T14" s="99"/>
      <c r="U14" s="99"/>
      <c r="V14" s="99"/>
      <c r="W14" s="99"/>
      <c r="X14" s="99"/>
      <c r="Y14" s="99"/>
      <c r="Z14" s="99"/>
      <c r="AA14" s="99"/>
    </row>
    <row r="15" spans="1:27" s="100" customFormat="1" ht="15.95" customHeight="1">
      <c r="A15" s="182" t="s">
        <v>8</v>
      </c>
      <c r="B15" s="182"/>
      <c r="C15" s="182"/>
      <c r="D15" s="182"/>
      <c r="E15" s="182"/>
      <c r="F15" s="182"/>
      <c r="G15" s="182"/>
      <c r="H15" s="182"/>
      <c r="I15" s="182"/>
      <c r="J15" s="182"/>
      <c r="K15" s="182"/>
      <c r="L15" s="182"/>
      <c r="M15" s="182"/>
      <c r="N15" s="182"/>
      <c r="O15" s="182"/>
      <c r="P15" s="182"/>
      <c r="Q15" s="182"/>
      <c r="R15" s="182"/>
      <c r="S15" s="182"/>
      <c r="T15" s="182"/>
      <c r="U15" s="182"/>
      <c r="V15" s="182"/>
      <c r="W15" s="182"/>
      <c r="X15" s="182"/>
      <c r="Y15" s="182"/>
      <c r="Z15" s="182"/>
      <c r="AA15" s="99"/>
    </row>
    <row r="16" spans="1:27" s="100" customFormat="1" ht="15.95" customHeight="1">
      <c r="A16" s="99"/>
      <c r="B16" s="99"/>
      <c r="C16" s="99"/>
      <c r="D16" s="99"/>
      <c r="E16" s="99"/>
      <c r="F16" s="99"/>
      <c r="G16" s="99"/>
      <c r="H16" s="99"/>
      <c r="I16" s="99"/>
      <c r="J16" s="99"/>
      <c r="K16" s="99"/>
      <c r="L16" s="99"/>
      <c r="M16" s="99"/>
      <c r="N16" s="99"/>
      <c r="O16" s="99"/>
      <c r="P16" s="99"/>
      <c r="Q16" s="99"/>
      <c r="R16" s="99"/>
      <c r="S16" s="99"/>
      <c r="T16" s="99"/>
      <c r="U16" s="99"/>
      <c r="V16" s="99"/>
      <c r="W16" s="99"/>
      <c r="X16" s="99"/>
      <c r="Y16" s="99"/>
      <c r="Z16" s="99"/>
      <c r="AA16" s="99"/>
    </row>
    <row r="17" spans="1:27" s="100" customFormat="1" ht="15.95" customHeight="1">
      <c r="A17" s="183" t="s">
        <v>162</v>
      </c>
      <c r="B17" s="156" t="s">
        <v>25</v>
      </c>
      <c r="C17" s="184"/>
      <c r="D17" s="185"/>
      <c r="E17" s="147" t="str">
        <f>IF(入力!C8="","",IF(入力!C8="臨時的任用","臨時的任用教員",IF(入力!C8="任期付任用","任期付任用教員","")))</f>
        <v>臨時的任用教員</v>
      </c>
      <c r="F17" s="148"/>
      <c r="G17" s="148"/>
      <c r="H17" s="148"/>
      <c r="I17" s="148"/>
      <c r="J17" s="148"/>
      <c r="K17" s="148"/>
      <c r="L17" s="148"/>
      <c r="M17" s="148"/>
      <c r="N17" s="148"/>
      <c r="O17" s="148"/>
      <c r="P17" s="148"/>
      <c r="Q17" s="148"/>
      <c r="R17" s="148"/>
      <c r="S17" s="148"/>
      <c r="T17" s="148"/>
      <c r="U17" s="148"/>
      <c r="V17" s="148"/>
      <c r="W17" s="149"/>
      <c r="X17" s="155" t="s">
        <v>9</v>
      </c>
      <c r="Y17" s="155"/>
      <c r="Z17" s="155"/>
      <c r="AA17" s="99"/>
    </row>
    <row r="18" spans="1:27" s="100" customFormat="1" ht="15.95" customHeight="1">
      <c r="A18" s="154"/>
      <c r="B18" s="156"/>
      <c r="C18" s="184"/>
      <c r="D18" s="185"/>
      <c r="E18" s="150"/>
      <c r="F18" s="151"/>
      <c r="G18" s="151"/>
      <c r="H18" s="151"/>
      <c r="I18" s="151"/>
      <c r="J18" s="151"/>
      <c r="K18" s="151"/>
      <c r="L18" s="151"/>
      <c r="M18" s="151"/>
      <c r="N18" s="151"/>
      <c r="O18" s="151"/>
      <c r="P18" s="151"/>
      <c r="Q18" s="151"/>
      <c r="R18" s="151"/>
      <c r="S18" s="151"/>
      <c r="T18" s="151"/>
      <c r="U18" s="151"/>
      <c r="V18" s="151"/>
      <c r="W18" s="152"/>
      <c r="X18" s="155"/>
      <c r="Y18" s="155"/>
      <c r="Z18" s="155"/>
      <c r="AA18" s="99"/>
    </row>
    <row r="19" spans="1:27" s="100" customFormat="1" ht="15.95" customHeight="1">
      <c r="A19" s="154"/>
      <c r="B19" s="156"/>
      <c r="C19" s="184"/>
      <c r="D19" s="185"/>
      <c r="E19" s="158" t="s">
        <v>10</v>
      </c>
      <c r="F19" s="159"/>
      <c r="G19" s="160"/>
      <c r="H19" s="194" t="s">
        <v>26</v>
      </c>
      <c r="I19" s="158" t="s">
        <v>29</v>
      </c>
      <c r="J19" s="159"/>
      <c r="K19" s="159"/>
      <c r="L19" s="160"/>
      <c r="M19" s="179" t="s">
        <v>32</v>
      </c>
      <c r="N19" s="179"/>
      <c r="O19" s="179"/>
      <c r="P19" s="179"/>
      <c r="Q19" s="179"/>
      <c r="R19" s="179"/>
      <c r="S19" s="179" t="s">
        <v>11</v>
      </c>
      <c r="T19" s="179"/>
      <c r="U19" s="179"/>
      <c r="V19" s="179"/>
      <c r="W19" s="180" t="s">
        <v>12</v>
      </c>
      <c r="X19" s="155"/>
      <c r="Y19" s="155"/>
      <c r="Z19" s="155"/>
      <c r="AA19" s="99"/>
    </row>
    <row r="20" spans="1:27" s="100" customFormat="1" ht="15.95" customHeight="1">
      <c r="A20" s="154"/>
      <c r="B20" s="156"/>
      <c r="C20" s="184"/>
      <c r="D20" s="185"/>
      <c r="E20" s="161"/>
      <c r="F20" s="162"/>
      <c r="G20" s="163"/>
      <c r="H20" s="195"/>
      <c r="I20" s="164"/>
      <c r="J20" s="165"/>
      <c r="K20" s="165"/>
      <c r="L20" s="166"/>
      <c r="M20" s="155"/>
      <c r="N20" s="155"/>
      <c r="O20" s="155"/>
      <c r="P20" s="155"/>
      <c r="Q20" s="155"/>
      <c r="R20" s="155"/>
      <c r="S20" s="155"/>
      <c r="T20" s="155"/>
      <c r="U20" s="155"/>
      <c r="V20" s="155"/>
      <c r="W20" s="181"/>
      <c r="X20" s="155"/>
      <c r="Y20" s="155"/>
      <c r="Z20" s="155"/>
      <c r="AA20" s="99"/>
    </row>
    <row r="21" spans="1:27" s="100" customFormat="1" ht="15.95" customHeight="1">
      <c r="A21" s="154"/>
      <c r="B21" s="156"/>
      <c r="C21" s="184"/>
      <c r="D21" s="185"/>
      <c r="E21" s="161"/>
      <c r="F21" s="162"/>
      <c r="G21" s="163"/>
      <c r="H21" s="195"/>
      <c r="I21" s="158" t="s">
        <v>30</v>
      </c>
      <c r="J21" s="159"/>
      <c r="K21" s="191" t="s">
        <v>31</v>
      </c>
      <c r="L21" s="160"/>
      <c r="M21" s="155"/>
      <c r="N21" s="155"/>
      <c r="O21" s="155"/>
      <c r="P21" s="155"/>
      <c r="Q21" s="155"/>
      <c r="R21" s="155"/>
      <c r="S21" s="155" t="s">
        <v>13</v>
      </c>
      <c r="T21" s="156"/>
      <c r="U21" s="157" t="s">
        <v>14</v>
      </c>
      <c r="V21" s="155"/>
      <c r="W21" s="181"/>
      <c r="X21" s="155"/>
      <c r="Y21" s="155"/>
      <c r="Z21" s="155"/>
      <c r="AA21" s="99"/>
    </row>
    <row r="22" spans="1:27" s="100" customFormat="1" ht="15.95" customHeight="1">
      <c r="A22" s="179"/>
      <c r="B22" s="156"/>
      <c r="C22" s="184"/>
      <c r="D22" s="185"/>
      <c r="E22" s="164"/>
      <c r="F22" s="165"/>
      <c r="G22" s="166"/>
      <c r="H22" s="196"/>
      <c r="I22" s="164"/>
      <c r="J22" s="165"/>
      <c r="K22" s="193"/>
      <c r="L22" s="166"/>
      <c r="M22" s="155"/>
      <c r="N22" s="155"/>
      <c r="O22" s="155"/>
      <c r="P22" s="155"/>
      <c r="Q22" s="155"/>
      <c r="R22" s="155"/>
      <c r="S22" s="155"/>
      <c r="T22" s="156"/>
      <c r="U22" s="157"/>
      <c r="V22" s="155"/>
      <c r="W22" s="181"/>
      <c r="X22" s="155"/>
      <c r="Y22" s="155"/>
      <c r="Z22" s="155"/>
      <c r="AA22" s="99"/>
    </row>
    <row r="23" spans="1:27" s="100" customFormat="1" ht="15.95" customHeight="1">
      <c r="A23" s="153">
        <f>IF(入力!C13="","",YEAR(入力!C13)-2018)</f>
        <v>7</v>
      </c>
      <c r="B23" s="158"/>
      <c r="C23" s="159"/>
      <c r="D23" s="160"/>
      <c r="E23" s="198" t="str">
        <f>IF(OR(入力!C3="",入力!D3=""),"",入力!C3&amp;入力!D3)</f>
        <v/>
      </c>
      <c r="F23" s="199"/>
      <c r="G23" s="200"/>
      <c r="H23" s="189" t="str">
        <f>IF(入力!C9="","",入力!C9)</f>
        <v>教諭</v>
      </c>
      <c r="I23" s="158">
        <f>IF(H23="","",IF(H23="講師",1,IF(H23="栄養職員",1,2)))</f>
        <v>2</v>
      </c>
      <c r="J23" s="159"/>
      <c r="K23" s="191">
        <f>IF(入力!C12="","",入力!C12)</f>
        <v>73</v>
      </c>
      <c r="L23" s="160"/>
      <c r="M23" s="104"/>
      <c r="N23" s="105"/>
      <c r="O23" s="105"/>
      <c r="P23" s="105"/>
      <c r="Q23" s="105"/>
      <c r="R23" s="106"/>
      <c r="S23" s="155" t="str">
        <f>IF(入力!C6="","",入力!C6)</f>
        <v/>
      </c>
      <c r="T23" s="156"/>
      <c r="U23" s="157" t="str">
        <f>IF(入力!C7="","",入力!C7)</f>
        <v/>
      </c>
      <c r="V23" s="155"/>
      <c r="W23" s="155" t="str">
        <f>IF(入力!C5="","",入力!C5)</f>
        <v/>
      </c>
      <c r="X23" s="144"/>
      <c r="Y23" s="145"/>
      <c r="Z23" s="146"/>
      <c r="AA23" s="99"/>
    </row>
    <row r="24" spans="1:27" s="100" customFormat="1" ht="15.95" customHeight="1">
      <c r="A24" s="154"/>
      <c r="B24" s="161"/>
      <c r="C24" s="162"/>
      <c r="D24" s="163"/>
      <c r="E24" s="201"/>
      <c r="F24" s="202"/>
      <c r="G24" s="203"/>
      <c r="H24" s="190"/>
      <c r="I24" s="161"/>
      <c r="J24" s="162"/>
      <c r="K24" s="192"/>
      <c r="L24" s="163"/>
      <c r="M24" s="107"/>
      <c r="N24" s="108"/>
      <c r="O24" s="108"/>
      <c r="P24" s="108"/>
      <c r="Q24" s="108"/>
      <c r="R24" s="109"/>
      <c r="S24" s="155"/>
      <c r="T24" s="156"/>
      <c r="U24" s="157"/>
      <c r="V24" s="155"/>
      <c r="W24" s="155"/>
      <c r="X24" s="170" t="str">
        <f>IF(入力!C15="","",入力!C15)</f>
        <v/>
      </c>
      <c r="Y24" s="171"/>
      <c r="Z24" s="172"/>
      <c r="AA24" s="99"/>
    </row>
    <row r="25" spans="1:27" s="100" customFormat="1" ht="15.95" customHeight="1">
      <c r="A25" s="110" t="s">
        <v>23</v>
      </c>
      <c r="B25" s="161" t="str">
        <f>IF(入力!L4="","",入力!L4&amp;"立")</f>
        <v>あま市立</v>
      </c>
      <c r="C25" s="162"/>
      <c r="D25" s="163"/>
      <c r="E25" s="201"/>
      <c r="F25" s="202"/>
      <c r="G25" s="203"/>
      <c r="H25" s="190"/>
      <c r="I25" s="161"/>
      <c r="J25" s="162"/>
      <c r="K25" s="192"/>
      <c r="L25" s="163"/>
      <c r="M25" s="107">
        <f>IF(入力!C13="","",YEAR(入力!C13)-2018)</f>
        <v>7</v>
      </c>
      <c r="N25" s="78" t="s">
        <v>23</v>
      </c>
      <c r="O25" s="99">
        <f>IF(入力!C13="","",MONTH(入力!C13))</f>
        <v>4</v>
      </c>
      <c r="P25" s="78" t="s">
        <v>23</v>
      </c>
      <c r="Q25" s="108">
        <f>IF(入力!C13="","",DAY(入力!C13))</f>
        <v>1</v>
      </c>
      <c r="R25" s="111" t="s">
        <v>27</v>
      </c>
      <c r="S25" s="155"/>
      <c r="T25" s="156"/>
      <c r="U25" s="157"/>
      <c r="V25" s="155"/>
      <c r="W25" s="155"/>
      <c r="X25" s="170" t="str">
        <f>IF(入力!C16="","",入力!C16)</f>
        <v/>
      </c>
      <c r="Y25" s="171"/>
      <c r="Z25" s="172"/>
      <c r="AA25" s="99"/>
    </row>
    <row r="26" spans="1:27" s="100" customFormat="1" ht="15.95" customHeight="1">
      <c r="A26" s="154">
        <f>IF(入力!C13="","",MONTH(入力!C13))</f>
        <v>4</v>
      </c>
      <c r="B26" s="161" t="str">
        <f>IF(入力!L5="","",入力!L5)</f>
        <v>甚目寺東小学校</v>
      </c>
      <c r="C26" s="162"/>
      <c r="D26" s="163"/>
      <c r="E26" s="201"/>
      <c r="F26" s="202"/>
      <c r="G26" s="203"/>
      <c r="H26" s="190"/>
      <c r="I26" s="161"/>
      <c r="J26" s="162"/>
      <c r="K26" s="192"/>
      <c r="L26" s="163"/>
      <c r="M26" s="107"/>
      <c r="N26" s="78"/>
      <c r="O26" s="99"/>
      <c r="P26" s="78"/>
      <c r="Q26" s="108"/>
      <c r="R26" s="111"/>
      <c r="S26" s="155"/>
      <c r="T26" s="156"/>
      <c r="U26" s="157"/>
      <c r="V26" s="155"/>
      <c r="W26" s="155"/>
      <c r="X26" s="173" t="str">
        <f>IF(入力!C11="欠員補充","欠員補充",IF(入力!C17="","","("&amp;入力!C17&amp;")"))</f>
        <v/>
      </c>
      <c r="Y26" s="174"/>
      <c r="Z26" s="175"/>
      <c r="AA26" s="99"/>
    </row>
    <row r="27" spans="1:27" s="100" customFormat="1" ht="15.95" customHeight="1">
      <c r="A27" s="154"/>
      <c r="B27" s="161" t="str">
        <f>IF(入力!L6="","","（"&amp;DBCS(入力!L6)&amp;"）")</f>
        <v>（６０３５５）</v>
      </c>
      <c r="C27" s="162"/>
      <c r="D27" s="163"/>
      <c r="E27" s="204" t="str">
        <f>IF(入力!C4="","(　　　　)","("&amp;入力!C4&amp;")")</f>
        <v>(　　　　)</v>
      </c>
      <c r="F27" s="205"/>
      <c r="G27" s="206"/>
      <c r="H27" s="190"/>
      <c r="I27" s="161"/>
      <c r="J27" s="162"/>
      <c r="K27" s="192"/>
      <c r="L27" s="163"/>
      <c r="M27" s="107"/>
      <c r="N27" s="78"/>
      <c r="O27" s="99"/>
      <c r="P27" s="78"/>
      <c r="Q27" s="108"/>
      <c r="R27" s="111"/>
      <c r="S27" s="155"/>
      <c r="T27" s="156"/>
      <c r="U27" s="157"/>
      <c r="V27" s="155"/>
      <c r="W27" s="155"/>
      <c r="X27" s="176" t="str">
        <f>IF(入力!C11="欠員補充",IF(入力!F9="○","（育短２名）のため","のため"),IF(入力!C11="","",入力!C11))</f>
        <v/>
      </c>
      <c r="Y27" s="177"/>
      <c r="Z27" s="178"/>
      <c r="AA27" s="99"/>
    </row>
    <row r="28" spans="1:27" s="100" customFormat="1" ht="15.95" customHeight="1">
      <c r="A28" s="110" t="s">
        <v>23</v>
      </c>
      <c r="B28" s="99"/>
      <c r="C28" s="99"/>
      <c r="D28" s="99"/>
      <c r="E28" s="204"/>
      <c r="F28" s="205"/>
      <c r="G28" s="206"/>
      <c r="H28" s="190"/>
      <c r="I28" s="161"/>
      <c r="J28" s="162"/>
      <c r="K28" s="192"/>
      <c r="L28" s="163"/>
      <c r="M28" s="107">
        <f>IF(入力!D13="","",YEAR(入力!D13)-2018)</f>
        <v>8</v>
      </c>
      <c r="N28" s="78" t="s">
        <v>23</v>
      </c>
      <c r="O28" s="99">
        <f>IF(入力!D13="","",MONTH(入力!D13))</f>
        <v>3</v>
      </c>
      <c r="P28" s="78" t="s">
        <v>23</v>
      </c>
      <c r="Q28" s="108">
        <f>IF(入力!D13="","",DAY(入力!D13))</f>
        <v>31</v>
      </c>
      <c r="R28" s="111" t="s">
        <v>28</v>
      </c>
      <c r="S28" s="155"/>
      <c r="T28" s="156"/>
      <c r="U28" s="157"/>
      <c r="V28" s="155"/>
      <c r="W28" s="155"/>
      <c r="X28" s="176"/>
      <c r="Y28" s="177"/>
      <c r="Z28" s="178"/>
      <c r="AA28" s="99"/>
    </row>
    <row r="29" spans="1:27" s="100" customFormat="1" ht="15.95" customHeight="1">
      <c r="A29" s="154">
        <f>IF(入力!C13="","",DAY(入力!C13))</f>
        <v>1</v>
      </c>
      <c r="B29" s="161"/>
      <c r="C29" s="162"/>
      <c r="D29" s="163"/>
      <c r="E29" s="204"/>
      <c r="F29" s="205"/>
      <c r="G29" s="206"/>
      <c r="H29" s="190"/>
      <c r="I29" s="161"/>
      <c r="J29" s="162"/>
      <c r="K29" s="192"/>
      <c r="L29" s="163"/>
      <c r="M29" s="107"/>
      <c r="N29" s="108"/>
      <c r="O29" s="112"/>
      <c r="P29" s="108"/>
      <c r="Q29" s="108"/>
      <c r="R29" s="111"/>
      <c r="S29" s="155"/>
      <c r="T29" s="156"/>
      <c r="U29" s="157"/>
      <c r="V29" s="155"/>
      <c r="W29" s="155"/>
      <c r="X29" s="176"/>
      <c r="Y29" s="177"/>
      <c r="Z29" s="178"/>
      <c r="AA29" s="99"/>
    </row>
    <row r="30" spans="1:27" s="100" customFormat="1" ht="15.95" customHeight="1">
      <c r="A30" s="179"/>
      <c r="B30" s="164"/>
      <c r="C30" s="165"/>
      <c r="D30" s="166"/>
      <c r="E30" s="207"/>
      <c r="F30" s="208"/>
      <c r="G30" s="209"/>
      <c r="H30" s="180"/>
      <c r="I30" s="164"/>
      <c r="J30" s="165"/>
      <c r="K30" s="193"/>
      <c r="L30" s="166"/>
      <c r="M30" s="113"/>
      <c r="N30" s="114"/>
      <c r="O30" s="114"/>
      <c r="P30" s="114"/>
      <c r="Q30" s="114"/>
      <c r="R30" s="115"/>
      <c r="S30" s="155"/>
      <c r="T30" s="156"/>
      <c r="U30" s="157"/>
      <c r="V30" s="155"/>
      <c r="W30" s="155"/>
      <c r="X30" s="167"/>
      <c r="Y30" s="168"/>
      <c r="Z30" s="169"/>
      <c r="AA30" s="99"/>
    </row>
    <row r="31" spans="1:27" s="100" customFormat="1" ht="15.95" customHeight="1">
      <c r="A31" s="153"/>
      <c r="B31" s="186"/>
      <c r="C31" s="187"/>
      <c r="D31" s="188"/>
      <c r="E31" s="158"/>
      <c r="F31" s="159"/>
      <c r="G31" s="160"/>
      <c r="H31" s="189"/>
      <c r="I31" s="158"/>
      <c r="J31" s="159"/>
      <c r="K31" s="191"/>
      <c r="L31" s="160"/>
      <c r="M31" s="104"/>
      <c r="N31" s="105"/>
      <c r="O31" s="105"/>
      <c r="P31" s="105"/>
      <c r="Q31" s="105"/>
      <c r="R31" s="116"/>
      <c r="S31" s="155"/>
      <c r="T31" s="156"/>
      <c r="U31" s="157"/>
      <c r="V31" s="155"/>
      <c r="W31" s="155"/>
      <c r="X31" s="155"/>
      <c r="Y31" s="155"/>
      <c r="Z31" s="155"/>
      <c r="AA31" s="99"/>
    </row>
    <row r="32" spans="1:27" s="100" customFormat="1" ht="15.95" customHeight="1">
      <c r="A32" s="154"/>
      <c r="B32" s="186"/>
      <c r="C32" s="187"/>
      <c r="D32" s="188"/>
      <c r="E32" s="161"/>
      <c r="F32" s="162"/>
      <c r="G32" s="163"/>
      <c r="H32" s="190"/>
      <c r="I32" s="161"/>
      <c r="J32" s="162"/>
      <c r="K32" s="192"/>
      <c r="L32" s="163"/>
      <c r="M32" s="107"/>
      <c r="N32" s="108"/>
      <c r="O32" s="108"/>
      <c r="P32" s="108"/>
      <c r="Q32" s="108"/>
      <c r="R32" s="111"/>
      <c r="S32" s="155"/>
      <c r="T32" s="156"/>
      <c r="U32" s="157"/>
      <c r="V32" s="155"/>
      <c r="W32" s="155"/>
      <c r="X32" s="155"/>
      <c r="Y32" s="155"/>
      <c r="Z32" s="155"/>
      <c r="AA32" s="99"/>
    </row>
    <row r="33" spans="1:27" s="100" customFormat="1" ht="15.95" customHeight="1">
      <c r="A33" s="110" t="s">
        <v>23</v>
      </c>
      <c r="B33" s="186"/>
      <c r="C33" s="187"/>
      <c r="D33" s="188"/>
      <c r="E33" s="161"/>
      <c r="F33" s="162"/>
      <c r="G33" s="163"/>
      <c r="H33" s="190"/>
      <c r="I33" s="161"/>
      <c r="J33" s="162"/>
      <c r="K33" s="192"/>
      <c r="L33" s="163"/>
      <c r="M33" s="107"/>
      <c r="N33" s="78" t="s">
        <v>23</v>
      </c>
      <c r="P33" s="78" t="s">
        <v>23</v>
      </c>
      <c r="Q33" s="108"/>
      <c r="R33" s="111" t="s">
        <v>27</v>
      </c>
      <c r="S33" s="155"/>
      <c r="T33" s="156"/>
      <c r="U33" s="157"/>
      <c r="V33" s="155"/>
      <c r="W33" s="155"/>
      <c r="X33" s="155"/>
      <c r="Y33" s="155"/>
      <c r="Z33" s="155"/>
      <c r="AA33" s="99"/>
    </row>
    <row r="34" spans="1:27" s="100" customFormat="1" ht="15.95" customHeight="1">
      <c r="A34" s="154"/>
      <c r="B34" s="186"/>
      <c r="C34" s="187"/>
      <c r="D34" s="188"/>
      <c r="E34" s="161"/>
      <c r="F34" s="162"/>
      <c r="G34" s="163"/>
      <c r="H34" s="190"/>
      <c r="I34" s="161"/>
      <c r="J34" s="162"/>
      <c r="K34" s="192"/>
      <c r="L34" s="163"/>
      <c r="M34" s="107"/>
      <c r="N34" s="78"/>
      <c r="P34" s="78"/>
      <c r="Q34" s="108"/>
      <c r="R34" s="111"/>
      <c r="S34" s="155"/>
      <c r="T34" s="156"/>
      <c r="U34" s="157"/>
      <c r="V34" s="155"/>
      <c r="W34" s="155"/>
      <c r="X34" s="155"/>
      <c r="Y34" s="155"/>
      <c r="Z34" s="155"/>
      <c r="AA34" s="99"/>
    </row>
    <row r="35" spans="1:27" s="100" customFormat="1" ht="15.95" customHeight="1">
      <c r="A35" s="154"/>
      <c r="B35" s="186"/>
      <c r="C35" s="187"/>
      <c r="D35" s="188"/>
      <c r="E35" s="161"/>
      <c r="F35" s="162"/>
      <c r="G35" s="163"/>
      <c r="H35" s="190"/>
      <c r="I35" s="161"/>
      <c r="J35" s="162"/>
      <c r="K35" s="192"/>
      <c r="L35" s="163"/>
      <c r="M35" s="107"/>
      <c r="N35" s="78"/>
      <c r="P35" s="78"/>
      <c r="Q35" s="108"/>
      <c r="R35" s="111"/>
      <c r="S35" s="155"/>
      <c r="T35" s="156"/>
      <c r="U35" s="157"/>
      <c r="V35" s="155"/>
      <c r="W35" s="155"/>
      <c r="X35" s="155"/>
      <c r="Y35" s="155"/>
      <c r="Z35" s="155"/>
      <c r="AA35" s="99"/>
    </row>
    <row r="36" spans="1:27" s="100" customFormat="1" ht="15.95" customHeight="1">
      <c r="A36" s="110" t="s">
        <v>23</v>
      </c>
      <c r="B36" s="186"/>
      <c r="C36" s="187"/>
      <c r="D36" s="188"/>
      <c r="E36" s="161"/>
      <c r="F36" s="162"/>
      <c r="G36" s="163"/>
      <c r="H36" s="190"/>
      <c r="I36" s="161"/>
      <c r="J36" s="162"/>
      <c r="K36" s="192"/>
      <c r="L36" s="163"/>
      <c r="M36" s="107"/>
      <c r="N36" s="78" t="s">
        <v>23</v>
      </c>
      <c r="P36" s="78" t="s">
        <v>23</v>
      </c>
      <c r="Q36" s="108"/>
      <c r="R36" s="111" t="s">
        <v>28</v>
      </c>
      <c r="S36" s="155"/>
      <c r="T36" s="156"/>
      <c r="U36" s="157"/>
      <c r="V36" s="155"/>
      <c r="W36" s="155"/>
      <c r="X36" s="155"/>
      <c r="Y36" s="155"/>
      <c r="Z36" s="155"/>
      <c r="AA36" s="99"/>
    </row>
    <row r="37" spans="1:27" s="100" customFormat="1" ht="15.95" customHeight="1">
      <c r="A37" s="154"/>
      <c r="B37" s="186"/>
      <c r="C37" s="187"/>
      <c r="D37" s="188"/>
      <c r="E37" s="161"/>
      <c r="F37" s="162"/>
      <c r="G37" s="163"/>
      <c r="H37" s="190"/>
      <c r="I37" s="161"/>
      <c r="J37" s="162"/>
      <c r="K37" s="192"/>
      <c r="L37" s="163"/>
      <c r="M37" s="107"/>
      <c r="N37" s="108"/>
      <c r="O37" s="108"/>
      <c r="P37" s="108"/>
      <c r="Q37" s="108"/>
      <c r="R37" s="111"/>
      <c r="S37" s="155"/>
      <c r="T37" s="156"/>
      <c r="U37" s="157"/>
      <c r="V37" s="155"/>
      <c r="W37" s="155"/>
      <c r="X37" s="155"/>
      <c r="Y37" s="155"/>
      <c r="Z37" s="155"/>
      <c r="AA37" s="99"/>
    </row>
    <row r="38" spans="1:27" s="100" customFormat="1" ht="15.95" customHeight="1">
      <c r="A38" s="179"/>
      <c r="B38" s="186"/>
      <c r="C38" s="187"/>
      <c r="D38" s="188"/>
      <c r="E38" s="164"/>
      <c r="F38" s="165"/>
      <c r="G38" s="166"/>
      <c r="H38" s="180"/>
      <c r="I38" s="164"/>
      <c r="J38" s="165"/>
      <c r="K38" s="193"/>
      <c r="L38" s="166"/>
      <c r="M38" s="113"/>
      <c r="N38" s="114"/>
      <c r="O38" s="114"/>
      <c r="P38" s="114"/>
      <c r="Q38" s="114"/>
      <c r="R38" s="115"/>
      <c r="S38" s="155"/>
      <c r="T38" s="156"/>
      <c r="U38" s="157"/>
      <c r="V38" s="155"/>
      <c r="W38" s="155"/>
      <c r="X38" s="155"/>
      <c r="Y38" s="155"/>
      <c r="Z38" s="155"/>
      <c r="AA38" s="99"/>
    </row>
    <row r="39" spans="1:27" s="100" customFormat="1" ht="15.95" customHeight="1">
      <c r="A39" s="153"/>
      <c r="B39" s="186"/>
      <c r="C39" s="187"/>
      <c r="D39" s="188"/>
      <c r="E39" s="158"/>
      <c r="F39" s="159"/>
      <c r="G39" s="160"/>
      <c r="H39" s="189"/>
      <c r="I39" s="158"/>
      <c r="J39" s="159"/>
      <c r="K39" s="191"/>
      <c r="L39" s="160"/>
      <c r="M39" s="104"/>
      <c r="N39" s="105"/>
      <c r="O39" s="105"/>
      <c r="P39" s="105"/>
      <c r="Q39" s="105"/>
      <c r="R39" s="116"/>
      <c r="S39" s="155"/>
      <c r="T39" s="156"/>
      <c r="U39" s="157"/>
      <c r="V39" s="155"/>
      <c r="W39" s="155"/>
      <c r="X39" s="155"/>
      <c r="Y39" s="155"/>
      <c r="Z39" s="155"/>
      <c r="AA39" s="99"/>
    </row>
    <row r="40" spans="1:27" s="100" customFormat="1" ht="15.95" customHeight="1">
      <c r="A40" s="154"/>
      <c r="B40" s="186"/>
      <c r="C40" s="187"/>
      <c r="D40" s="188"/>
      <c r="E40" s="161"/>
      <c r="F40" s="162"/>
      <c r="G40" s="163"/>
      <c r="H40" s="190"/>
      <c r="I40" s="161"/>
      <c r="J40" s="162"/>
      <c r="K40" s="192"/>
      <c r="L40" s="163"/>
      <c r="M40" s="107"/>
      <c r="N40" s="108"/>
      <c r="O40" s="108"/>
      <c r="P40" s="108"/>
      <c r="Q40" s="108"/>
      <c r="R40" s="111"/>
      <c r="S40" s="155"/>
      <c r="T40" s="156"/>
      <c r="U40" s="157"/>
      <c r="V40" s="155"/>
      <c r="W40" s="155"/>
      <c r="X40" s="155"/>
      <c r="Y40" s="155"/>
      <c r="Z40" s="155"/>
      <c r="AA40" s="99"/>
    </row>
    <row r="41" spans="1:27" s="100" customFormat="1" ht="15.95" customHeight="1">
      <c r="A41" s="110" t="s">
        <v>23</v>
      </c>
      <c r="B41" s="186"/>
      <c r="C41" s="187"/>
      <c r="D41" s="188"/>
      <c r="E41" s="161"/>
      <c r="F41" s="162"/>
      <c r="G41" s="163"/>
      <c r="H41" s="190"/>
      <c r="I41" s="161"/>
      <c r="J41" s="162"/>
      <c r="K41" s="192"/>
      <c r="L41" s="163"/>
      <c r="M41" s="107"/>
      <c r="N41" s="78" t="s">
        <v>23</v>
      </c>
      <c r="P41" s="78" t="s">
        <v>23</v>
      </c>
      <c r="Q41" s="108"/>
      <c r="R41" s="111" t="s">
        <v>27</v>
      </c>
      <c r="S41" s="155"/>
      <c r="T41" s="156"/>
      <c r="U41" s="157"/>
      <c r="V41" s="155"/>
      <c r="W41" s="155"/>
      <c r="X41" s="155"/>
      <c r="Y41" s="155"/>
      <c r="Z41" s="155"/>
      <c r="AA41" s="99"/>
    </row>
    <row r="42" spans="1:27" s="100" customFormat="1" ht="15.95" customHeight="1">
      <c r="A42" s="154"/>
      <c r="B42" s="186"/>
      <c r="C42" s="187"/>
      <c r="D42" s="188"/>
      <c r="E42" s="161"/>
      <c r="F42" s="162"/>
      <c r="G42" s="163"/>
      <c r="H42" s="190"/>
      <c r="I42" s="161"/>
      <c r="J42" s="162"/>
      <c r="K42" s="192"/>
      <c r="L42" s="163"/>
      <c r="M42" s="107"/>
      <c r="N42" s="78"/>
      <c r="P42" s="78"/>
      <c r="Q42" s="108"/>
      <c r="R42" s="111"/>
      <c r="S42" s="155"/>
      <c r="T42" s="156"/>
      <c r="U42" s="157"/>
      <c r="V42" s="155"/>
      <c r="W42" s="155"/>
      <c r="X42" s="155"/>
      <c r="Y42" s="155"/>
      <c r="Z42" s="155"/>
      <c r="AA42" s="99"/>
    </row>
    <row r="43" spans="1:27" s="100" customFormat="1" ht="15.95" customHeight="1">
      <c r="A43" s="154"/>
      <c r="B43" s="186"/>
      <c r="C43" s="187"/>
      <c r="D43" s="188"/>
      <c r="E43" s="161"/>
      <c r="F43" s="162"/>
      <c r="G43" s="163"/>
      <c r="H43" s="190"/>
      <c r="I43" s="161"/>
      <c r="J43" s="162"/>
      <c r="K43" s="192"/>
      <c r="L43" s="163"/>
      <c r="M43" s="107"/>
      <c r="N43" s="78"/>
      <c r="P43" s="78"/>
      <c r="Q43" s="108"/>
      <c r="R43" s="111"/>
      <c r="S43" s="155"/>
      <c r="T43" s="156"/>
      <c r="U43" s="157"/>
      <c r="V43" s="155"/>
      <c r="W43" s="155"/>
      <c r="X43" s="155"/>
      <c r="Y43" s="155"/>
      <c r="Z43" s="155"/>
      <c r="AA43" s="99"/>
    </row>
    <row r="44" spans="1:27" s="100" customFormat="1" ht="15.95" customHeight="1">
      <c r="A44" s="110" t="s">
        <v>23</v>
      </c>
      <c r="B44" s="186"/>
      <c r="C44" s="187"/>
      <c r="D44" s="188"/>
      <c r="E44" s="161"/>
      <c r="F44" s="162"/>
      <c r="G44" s="163"/>
      <c r="H44" s="190"/>
      <c r="I44" s="161"/>
      <c r="J44" s="162"/>
      <c r="K44" s="192"/>
      <c r="L44" s="163"/>
      <c r="M44" s="107"/>
      <c r="N44" s="78" t="s">
        <v>23</v>
      </c>
      <c r="P44" s="78" t="s">
        <v>23</v>
      </c>
      <c r="Q44" s="108"/>
      <c r="R44" s="111" t="s">
        <v>28</v>
      </c>
      <c r="S44" s="155"/>
      <c r="T44" s="156"/>
      <c r="U44" s="157"/>
      <c r="V44" s="155"/>
      <c r="W44" s="155"/>
      <c r="X44" s="155"/>
      <c r="Y44" s="155"/>
      <c r="Z44" s="155"/>
      <c r="AA44" s="99"/>
    </row>
    <row r="45" spans="1:27" s="100" customFormat="1" ht="15.95" customHeight="1">
      <c r="A45" s="154"/>
      <c r="B45" s="186"/>
      <c r="C45" s="187"/>
      <c r="D45" s="188"/>
      <c r="E45" s="161"/>
      <c r="F45" s="162"/>
      <c r="G45" s="163"/>
      <c r="H45" s="190"/>
      <c r="I45" s="161"/>
      <c r="J45" s="162"/>
      <c r="K45" s="192"/>
      <c r="L45" s="163"/>
      <c r="M45" s="107"/>
      <c r="N45" s="108"/>
      <c r="O45" s="108"/>
      <c r="P45" s="108"/>
      <c r="Q45" s="108"/>
      <c r="R45" s="109"/>
      <c r="S45" s="155"/>
      <c r="T45" s="156"/>
      <c r="U45" s="157"/>
      <c r="V45" s="155"/>
      <c r="W45" s="155"/>
      <c r="X45" s="155"/>
      <c r="Y45" s="155"/>
      <c r="Z45" s="155"/>
      <c r="AA45" s="99"/>
    </row>
    <row r="46" spans="1:27" s="100" customFormat="1" ht="15.95" customHeight="1">
      <c r="A46" s="179"/>
      <c r="B46" s="186"/>
      <c r="C46" s="187"/>
      <c r="D46" s="188"/>
      <c r="E46" s="164"/>
      <c r="F46" s="165"/>
      <c r="G46" s="166"/>
      <c r="H46" s="180"/>
      <c r="I46" s="164"/>
      <c r="J46" s="165"/>
      <c r="K46" s="193"/>
      <c r="L46" s="166"/>
      <c r="M46" s="113"/>
      <c r="N46" s="114"/>
      <c r="O46" s="114"/>
      <c r="P46" s="114"/>
      <c r="Q46" s="114"/>
      <c r="R46" s="117"/>
      <c r="S46" s="155"/>
      <c r="T46" s="156"/>
      <c r="U46" s="157"/>
      <c r="V46" s="155"/>
      <c r="W46" s="155"/>
      <c r="X46" s="155"/>
      <c r="Y46" s="155"/>
      <c r="Z46" s="155"/>
      <c r="AA46" s="99"/>
    </row>
    <row r="47" spans="1:27" s="100" customFormat="1" ht="15.95" customHeight="1">
      <c r="A47" s="99"/>
      <c r="B47" s="99"/>
      <c r="C47" s="99"/>
      <c r="D47" s="99"/>
      <c r="E47" s="99"/>
      <c r="F47" s="99"/>
      <c r="G47" s="99"/>
      <c r="H47" s="99"/>
      <c r="I47" s="99"/>
      <c r="J47" s="99"/>
      <c r="K47" s="99"/>
      <c r="L47" s="99"/>
      <c r="M47" s="99"/>
      <c r="N47" s="99"/>
      <c r="O47" s="99"/>
      <c r="P47" s="99"/>
      <c r="Q47" s="99"/>
      <c r="R47" s="99"/>
      <c r="S47" s="99"/>
      <c r="T47" s="99"/>
      <c r="U47" s="99"/>
      <c r="V47" s="99"/>
      <c r="W47" s="99"/>
      <c r="X47" s="99"/>
      <c r="Y47" s="99"/>
      <c r="Z47" s="99"/>
      <c r="AA47" s="99"/>
    </row>
    <row r="48" spans="1:27" s="100" customFormat="1" ht="15.95" customHeight="1"/>
    <row r="49" s="100" customFormat="1" ht="15.95" customHeight="1"/>
    <row r="50" ht="15.95" customHeight="1"/>
    <row r="51" ht="15.95" customHeight="1"/>
    <row r="52" ht="15.95" customHeight="1"/>
  </sheetData>
  <sheetProtection sheet="1" objects="1" scenarios="1" selectLockedCells="1" selectUnlockedCells="1"/>
  <mergeCells count="71">
    <mergeCell ref="B31:D38"/>
    <mergeCell ref="I31:J38"/>
    <mergeCell ref="S39:T46"/>
    <mergeCell ref="U39:V46"/>
    <mergeCell ref="E31:G38"/>
    <mergeCell ref="K39:L46"/>
    <mergeCell ref="X3:Y3"/>
    <mergeCell ref="S4:T4"/>
    <mergeCell ref="B23:D23"/>
    <mergeCell ref="E23:G26"/>
    <mergeCell ref="E27:G30"/>
    <mergeCell ref="U3:V3"/>
    <mergeCell ref="M19:R22"/>
    <mergeCell ref="D10:X11"/>
    <mergeCell ref="B24:D24"/>
    <mergeCell ref="B30:D30"/>
    <mergeCell ref="B25:D25"/>
    <mergeCell ref="B26:D26"/>
    <mergeCell ref="B27:D27"/>
    <mergeCell ref="B29:D29"/>
    <mergeCell ref="X17:Z22"/>
    <mergeCell ref="T8:Y8"/>
    <mergeCell ref="X31:Z38"/>
    <mergeCell ref="U21:V22"/>
    <mergeCell ref="E39:G46"/>
    <mergeCell ref="H23:H30"/>
    <mergeCell ref="H31:H38"/>
    <mergeCell ref="H39:H46"/>
    <mergeCell ref="I21:J22"/>
    <mergeCell ref="K31:L38"/>
    <mergeCell ref="K23:L30"/>
    <mergeCell ref="H19:H22"/>
    <mergeCell ref="K21:L22"/>
    <mergeCell ref="W23:W30"/>
    <mergeCell ref="W31:W38"/>
    <mergeCell ref="I39:J46"/>
    <mergeCell ref="I23:J30"/>
    <mergeCell ref="S21:T22"/>
    <mergeCell ref="A31:A32"/>
    <mergeCell ref="A29:A30"/>
    <mergeCell ref="A26:A27"/>
    <mergeCell ref="A1:D1"/>
    <mergeCell ref="W39:W46"/>
    <mergeCell ref="W19:W22"/>
    <mergeCell ref="S19:V20"/>
    <mergeCell ref="I19:L20"/>
    <mergeCell ref="B6:F6"/>
    <mergeCell ref="A15:Z15"/>
    <mergeCell ref="A17:A22"/>
    <mergeCell ref="B17:D22"/>
    <mergeCell ref="B39:D46"/>
    <mergeCell ref="S31:T38"/>
    <mergeCell ref="U31:V38"/>
    <mergeCell ref="X39:Z46"/>
    <mergeCell ref="A45:A46"/>
    <mergeCell ref="A42:A43"/>
    <mergeCell ref="A39:A40"/>
    <mergeCell ref="A37:A38"/>
    <mergeCell ref="A34:A35"/>
    <mergeCell ref="C13:K13"/>
    <mergeCell ref="X23:Z23"/>
    <mergeCell ref="E17:W18"/>
    <mergeCell ref="A23:A24"/>
    <mergeCell ref="S23:T30"/>
    <mergeCell ref="U23:V30"/>
    <mergeCell ref="E19:G22"/>
    <mergeCell ref="X30:Z30"/>
    <mergeCell ref="X24:Z24"/>
    <mergeCell ref="X25:Z25"/>
    <mergeCell ref="X26:Z26"/>
    <mergeCell ref="X27:Z29"/>
  </mergeCells>
  <phoneticPr fontId="2"/>
  <pageMargins left="0.43307086614173229" right="0.19685039370078741" top="0.98425196850393704" bottom="0.70866141732283472"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C52"/>
  <sheetViews>
    <sheetView showGridLines="0" showRowColHeaders="0" zoomScale="90" zoomScaleNormal="90" workbookViewId="0">
      <selection activeCell="AC1" sqref="AC1"/>
    </sheetView>
  </sheetViews>
  <sheetFormatPr defaultRowHeight="13.5"/>
  <cols>
    <col min="1" max="1" width="3.625" style="81" customWidth="1"/>
    <col min="2" max="4" width="4.875" style="81" customWidth="1"/>
    <col min="5" max="8" width="4.125" style="81" customWidth="1"/>
    <col min="9" max="12" width="2.625" style="81" customWidth="1"/>
    <col min="13" max="13" width="3.125" style="81" customWidth="1"/>
    <col min="14" max="14" width="1.625" style="81" customWidth="1"/>
    <col min="15" max="15" width="3.125" style="81" customWidth="1"/>
    <col min="16" max="16" width="1.625" style="81" customWidth="1"/>
    <col min="17" max="17" width="3.125" style="81" customWidth="1"/>
    <col min="18" max="18" width="4.375" style="81" customWidth="1"/>
    <col min="19" max="19" width="3.125" style="81" customWidth="1"/>
    <col min="20" max="20" width="1.625" style="81" customWidth="1"/>
    <col min="21" max="21" width="3.125" style="81" customWidth="1"/>
    <col min="22" max="22" width="1.625" style="81" customWidth="1"/>
    <col min="23" max="23" width="3.125" style="81" customWidth="1"/>
    <col min="24" max="24" width="4.375" style="81" customWidth="1"/>
    <col min="25" max="28" width="4.125" style="81" customWidth="1"/>
    <col min="29" max="85" width="3.625" style="81" customWidth="1"/>
    <col min="86" max="16384" width="9" style="81"/>
  </cols>
  <sheetData>
    <row r="1" spans="1:29" ht="15.95" customHeight="1">
      <c r="A1" s="143" t="s">
        <v>133</v>
      </c>
      <c r="B1" s="143"/>
      <c r="C1" s="143"/>
      <c r="D1" s="143"/>
      <c r="E1" s="98"/>
      <c r="F1" s="98"/>
      <c r="G1" s="98"/>
      <c r="H1" s="98"/>
      <c r="I1" s="98"/>
      <c r="J1" s="98"/>
      <c r="K1" s="98"/>
      <c r="L1" s="98"/>
      <c r="M1" s="98"/>
      <c r="N1" s="98"/>
      <c r="O1" s="98"/>
      <c r="P1" s="98"/>
      <c r="Q1" s="98"/>
      <c r="R1" s="98"/>
      <c r="S1" s="98"/>
      <c r="T1" s="98"/>
      <c r="U1" s="98"/>
      <c r="V1" s="98"/>
      <c r="W1" s="98"/>
      <c r="X1" s="98"/>
      <c r="Y1" s="98"/>
      <c r="Z1" s="98"/>
      <c r="AA1" s="98"/>
      <c r="AB1" s="98"/>
      <c r="AC1" s="98"/>
    </row>
    <row r="2" spans="1:29" ht="15.95" customHeight="1">
      <c r="A2" s="118"/>
      <c r="B2" s="118"/>
      <c r="C2" s="118"/>
      <c r="D2" s="118"/>
      <c r="E2" s="98"/>
      <c r="F2" s="98"/>
      <c r="G2" s="98"/>
      <c r="H2" s="98"/>
      <c r="I2" s="98"/>
      <c r="J2" s="98"/>
      <c r="K2" s="98"/>
      <c r="L2" s="98"/>
      <c r="M2" s="98"/>
      <c r="N2" s="98"/>
      <c r="O2" s="98"/>
      <c r="P2" s="98"/>
      <c r="Q2" s="98"/>
      <c r="R2" s="98"/>
      <c r="S2" s="98"/>
      <c r="T2" s="98"/>
      <c r="U2" s="98"/>
      <c r="V2" s="98"/>
      <c r="W2" s="98"/>
      <c r="X2" s="98"/>
      <c r="Y2" s="98"/>
      <c r="Z2" s="98"/>
      <c r="AA2" s="98"/>
      <c r="AB2" s="98"/>
      <c r="AC2" s="98"/>
    </row>
    <row r="3" spans="1:29" s="100" customFormat="1" ht="15.95" customHeight="1">
      <c r="A3" s="99"/>
      <c r="B3" s="99"/>
      <c r="C3" s="99"/>
      <c r="D3" s="99"/>
      <c r="E3" s="99"/>
      <c r="F3" s="99"/>
      <c r="G3" s="99"/>
      <c r="H3" s="99"/>
      <c r="I3" s="99"/>
      <c r="J3" s="99"/>
      <c r="K3" s="99"/>
      <c r="L3" s="99"/>
      <c r="M3" s="99"/>
      <c r="N3" s="99"/>
      <c r="O3" s="99"/>
      <c r="P3" s="99"/>
      <c r="Q3" s="99"/>
      <c r="R3" s="99"/>
      <c r="S3" s="119"/>
      <c r="T3" s="182">
        <f>IF(入力!C19="","",入力!C19)</f>
        <v>6</v>
      </c>
      <c r="U3" s="182"/>
      <c r="V3" s="212" t="str">
        <f>IF(入力!L9="","",入力!L9)</f>
        <v>あ教学</v>
      </c>
      <c r="W3" s="212"/>
      <c r="X3" s="212"/>
      <c r="Y3" s="102" t="s">
        <v>1</v>
      </c>
      <c r="Z3" s="182" t="str">
        <f>IF(入力!C21="","",入力!C21)</f>
        <v>99-99</v>
      </c>
      <c r="AA3" s="182"/>
      <c r="AB3" s="102" t="s">
        <v>2</v>
      </c>
      <c r="AC3" s="99"/>
    </row>
    <row r="4" spans="1:29" s="100" customFormat="1" ht="15.95" customHeight="1">
      <c r="A4" s="99"/>
      <c r="B4" s="99"/>
      <c r="C4" s="99"/>
      <c r="D4" s="99"/>
      <c r="E4" s="99"/>
      <c r="F4" s="99"/>
      <c r="G4" s="99"/>
      <c r="H4" s="99"/>
      <c r="I4" s="99"/>
      <c r="J4" s="99"/>
      <c r="K4" s="99"/>
      <c r="L4" s="99"/>
      <c r="M4" s="99"/>
      <c r="N4" s="99"/>
      <c r="O4" s="99"/>
      <c r="P4" s="99"/>
      <c r="Q4" s="99"/>
      <c r="R4" s="99"/>
      <c r="S4" s="197" t="s">
        <v>111</v>
      </c>
      <c r="T4" s="197"/>
      <c r="U4" s="197"/>
      <c r="V4" s="197"/>
      <c r="W4" s="102">
        <f>IF(入力!C18="","",YEAR(入力!C18)-2018)</f>
        <v>7</v>
      </c>
      <c r="X4" s="102" t="s">
        <v>3</v>
      </c>
      <c r="Y4" s="102">
        <f>IF(入力!C18="","",MONTH(入力!C18))</f>
        <v>3</v>
      </c>
      <c r="Z4" s="102" t="s">
        <v>4</v>
      </c>
      <c r="AA4" s="102">
        <f>IF(入力!C18="","",DAY(入力!C18))</f>
        <v>14</v>
      </c>
      <c r="AB4" s="102" t="s">
        <v>5</v>
      </c>
      <c r="AC4" s="99"/>
    </row>
    <row r="5" spans="1:29" ht="15.95" customHeight="1">
      <c r="A5" s="98"/>
      <c r="B5" s="98"/>
      <c r="C5" s="98"/>
      <c r="D5" s="98"/>
      <c r="E5" s="98"/>
      <c r="F5" s="98"/>
      <c r="G5" s="98"/>
      <c r="H5" s="98"/>
      <c r="I5" s="98"/>
      <c r="J5" s="98"/>
      <c r="K5" s="98"/>
      <c r="L5" s="98"/>
      <c r="M5" s="98"/>
      <c r="N5" s="98"/>
      <c r="O5" s="98"/>
      <c r="P5" s="98"/>
      <c r="Q5" s="98"/>
      <c r="R5" s="98"/>
      <c r="S5" s="98"/>
      <c r="T5" s="98"/>
      <c r="U5" s="98"/>
      <c r="V5" s="98"/>
      <c r="W5" s="98"/>
      <c r="X5" s="98"/>
      <c r="Y5" s="98"/>
      <c r="Z5" s="98"/>
      <c r="AA5" s="98"/>
      <c r="AB5" s="98"/>
      <c r="AC5" s="98"/>
    </row>
    <row r="6" spans="1:29" s="100" customFormat="1" ht="15.95" customHeight="1">
      <c r="A6" s="99"/>
      <c r="B6" s="182" t="s">
        <v>102</v>
      </c>
      <c r="C6" s="182"/>
      <c r="D6" s="182"/>
      <c r="E6" s="182"/>
      <c r="F6" s="182"/>
      <c r="G6" s="102" t="s">
        <v>6</v>
      </c>
      <c r="H6" s="99"/>
      <c r="I6" s="99"/>
      <c r="J6" s="99"/>
      <c r="K6" s="99"/>
      <c r="L6" s="99"/>
      <c r="M6" s="99"/>
      <c r="N6" s="99"/>
      <c r="O6" s="99"/>
      <c r="P6" s="99"/>
      <c r="Q6" s="99"/>
      <c r="R6" s="99"/>
      <c r="S6" s="99"/>
      <c r="T6" s="99"/>
      <c r="U6" s="99"/>
      <c r="V6" s="99"/>
      <c r="W6" s="99"/>
      <c r="X6" s="99"/>
      <c r="Y6" s="99"/>
      <c r="Z6" s="99"/>
      <c r="AA6" s="99"/>
      <c r="AB6" s="99"/>
      <c r="AC6" s="99"/>
    </row>
    <row r="7" spans="1:29" ht="15.95" customHeight="1">
      <c r="A7" s="98"/>
      <c r="B7" s="98"/>
      <c r="C7" s="98"/>
      <c r="D7" s="98"/>
      <c r="E7" s="98"/>
      <c r="F7" s="98"/>
      <c r="G7" s="98"/>
      <c r="H7" s="98"/>
      <c r="I7" s="98"/>
      <c r="J7" s="98"/>
      <c r="K7" s="98"/>
      <c r="L7" s="98"/>
      <c r="M7" s="98"/>
      <c r="N7" s="98"/>
      <c r="O7" s="98"/>
      <c r="P7" s="98"/>
      <c r="Q7" s="98"/>
      <c r="R7" s="98"/>
      <c r="S7" s="98"/>
      <c r="T7" s="98"/>
      <c r="U7" s="98"/>
      <c r="V7" s="98"/>
      <c r="W7" s="98"/>
      <c r="X7" s="98"/>
      <c r="Y7" s="98"/>
      <c r="Z7" s="98"/>
      <c r="AA7" s="98"/>
      <c r="AB7" s="98"/>
      <c r="AC7" s="98"/>
    </row>
    <row r="8" spans="1:29" ht="15.95" customHeight="1">
      <c r="A8" s="98"/>
      <c r="B8" s="98"/>
      <c r="C8" s="98"/>
      <c r="D8" s="98"/>
      <c r="E8" s="98"/>
      <c r="F8" s="98"/>
      <c r="G8" s="98"/>
      <c r="H8" s="98"/>
      <c r="I8" s="98"/>
      <c r="J8" s="98"/>
      <c r="K8" s="98"/>
      <c r="L8" s="98"/>
      <c r="M8" s="98"/>
      <c r="N8" s="98"/>
      <c r="O8" s="98"/>
      <c r="P8" s="98"/>
      <c r="Q8" s="98"/>
      <c r="R8" s="98"/>
      <c r="T8" s="120"/>
      <c r="U8" s="211" t="str">
        <f>IF(入力!L4="","",入力!L4&amp;"教育委員会")</f>
        <v>あま市教育委員会</v>
      </c>
      <c r="V8" s="211"/>
      <c r="W8" s="211"/>
      <c r="X8" s="211"/>
      <c r="Y8" s="211"/>
      <c r="Z8" s="211"/>
      <c r="AA8" s="211"/>
      <c r="AB8" s="103"/>
      <c r="AC8" s="98"/>
    </row>
    <row r="9" spans="1:29" ht="15.95" customHeight="1">
      <c r="A9" s="98"/>
      <c r="B9" s="98"/>
      <c r="C9" s="98"/>
      <c r="D9" s="98"/>
      <c r="E9" s="98"/>
      <c r="F9" s="98"/>
      <c r="G9" s="98"/>
      <c r="H9" s="98"/>
      <c r="I9" s="98"/>
      <c r="J9" s="98"/>
      <c r="K9" s="98"/>
      <c r="L9" s="98"/>
      <c r="M9" s="98"/>
      <c r="N9" s="98"/>
      <c r="O9" s="98"/>
      <c r="P9" s="98"/>
      <c r="Q9" s="98"/>
      <c r="R9" s="98"/>
      <c r="S9" s="98"/>
      <c r="T9" s="98"/>
      <c r="U9" s="98"/>
      <c r="V9" s="98"/>
      <c r="W9" s="98"/>
      <c r="X9" s="98"/>
      <c r="Y9" s="98"/>
      <c r="Z9" s="98"/>
      <c r="AA9" s="98"/>
      <c r="AB9" s="98"/>
      <c r="AC9" s="98"/>
    </row>
    <row r="10" spans="1:29" ht="15.95" customHeight="1">
      <c r="A10" s="98"/>
      <c r="B10" s="98"/>
      <c r="C10" s="98"/>
      <c r="D10" s="210" t="str">
        <f>IF(OR(入力!C8="臨時的任用",入力!C8="任期付任用"),入力!C8,"　　　　　")&amp;"教員の"&amp;IF(入力!C10="採用","採用","任用期間"&amp;入力!C10)&amp;"について(内申)"</f>
        <v>臨時的任用教員の採用について(内申)</v>
      </c>
      <c r="E10" s="210"/>
      <c r="F10" s="210"/>
      <c r="G10" s="210"/>
      <c r="H10" s="210"/>
      <c r="I10" s="210"/>
      <c r="J10" s="210"/>
      <c r="K10" s="210"/>
      <c r="L10" s="210"/>
      <c r="M10" s="210"/>
      <c r="N10" s="210"/>
      <c r="O10" s="210"/>
      <c r="P10" s="210"/>
      <c r="Q10" s="210"/>
      <c r="R10" s="210"/>
      <c r="S10" s="210"/>
      <c r="T10" s="210"/>
      <c r="U10" s="210"/>
      <c r="V10" s="210"/>
      <c r="W10" s="210"/>
      <c r="X10" s="210"/>
      <c r="Y10" s="210"/>
      <c r="Z10" s="210"/>
      <c r="AA10" s="98"/>
      <c r="AB10" s="98"/>
      <c r="AC10" s="98"/>
    </row>
    <row r="11" spans="1:29" ht="15.95" customHeight="1">
      <c r="A11" s="98"/>
      <c r="B11" s="98"/>
      <c r="C11" s="98"/>
      <c r="D11" s="210"/>
      <c r="E11" s="210"/>
      <c r="F11" s="210"/>
      <c r="G11" s="210"/>
      <c r="H11" s="210"/>
      <c r="I11" s="210"/>
      <c r="J11" s="210"/>
      <c r="K11" s="210"/>
      <c r="L11" s="210"/>
      <c r="M11" s="210"/>
      <c r="N11" s="210"/>
      <c r="O11" s="210"/>
      <c r="P11" s="210"/>
      <c r="Q11" s="210"/>
      <c r="R11" s="210"/>
      <c r="S11" s="210"/>
      <c r="T11" s="210"/>
      <c r="U11" s="210"/>
      <c r="V11" s="210"/>
      <c r="W11" s="210"/>
      <c r="X11" s="210"/>
      <c r="Y11" s="210"/>
      <c r="Z11" s="210"/>
      <c r="AA11" s="98"/>
      <c r="AB11" s="98"/>
      <c r="AC11" s="98"/>
    </row>
    <row r="12" spans="1:29" ht="15.95" customHeight="1">
      <c r="A12" s="98"/>
      <c r="B12" s="98"/>
      <c r="C12" s="98"/>
      <c r="D12" s="98"/>
      <c r="E12" s="98"/>
      <c r="F12" s="98"/>
      <c r="G12" s="98"/>
      <c r="H12" s="98"/>
      <c r="I12" s="98"/>
      <c r="J12" s="98"/>
      <c r="K12" s="98"/>
      <c r="L12" s="98"/>
      <c r="M12" s="98"/>
      <c r="N12" s="98"/>
      <c r="O12" s="98"/>
      <c r="P12" s="98"/>
      <c r="Q12" s="98"/>
      <c r="R12" s="98"/>
      <c r="S12" s="98"/>
      <c r="T12" s="98"/>
      <c r="U12" s="98"/>
      <c r="V12" s="98"/>
      <c r="W12" s="98"/>
      <c r="X12" s="98"/>
      <c r="Y12" s="98"/>
      <c r="Z12" s="98"/>
      <c r="AA12" s="98"/>
      <c r="AB12" s="98"/>
      <c r="AC12" s="98"/>
    </row>
    <row r="13" spans="1:29" s="100" customFormat="1" ht="15.95" customHeight="1">
      <c r="A13" s="99"/>
      <c r="B13" s="99"/>
      <c r="C13" s="143" t="s">
        <v>7</v>
      </c>
      <c r="D13" s="143"/>
      <c r="E13" s="143"/>
      <c r="F13" s="143"/>
      <c r="G13" s="143"/>
      <c r="H13" s="143"/>
      <c r="I13" s="143"/>
      <c r="J13" s="143"/>
      <c r="K13" s="143"/>
      <c r="L13" s="99"/>
      <c r="M13" s="99"/>
      <c r="N13" s="99"/>
      <c r="O13" s="99"/>
      <c r="P13" s="99"/>
      <c r="Q13" s="99"/>
      <c r="R13" s="99"/>
      <c r="S13" s="99"/>
      <c r="T13" s="99"/>
      <c r="U13" s="99"/>
      <c r="V13" s="99"/>
      <c r="W13" s="99"/>
      <c r="X13" s="99"/>
      <c r="Y13" s="99"/>
      <c r="Z13" s="99"/>
      <c r="AA13" s="99"/>
      <c r="AB13" s="99"/>
      <c r="AC13" s="99"/>
    </row>
    <row r="14" spans="1:29" s="100" customFormat="1" ht="15.95" customHeight="1">
      <c r="A14" s="99"/>
      <c r="B14" s="99"/>
      <c r="C14" s="99"/>
      <c r="D14" s="99"/>
      <c r="E14" s="99"/>
      <c r="F14" s="99"/>
      <c r="G14" s="99"/>
      <c r="H14" s="99"/>
      <c r="I14" s="99"/>
      <c r="J14" s="99"/>
      <c r="K14" s="99"/>
      <c r="L14" s="99"/>
      <c r="M14" s="99"/>
      <c r="N14" s="99"/>
      <c r="O14" s="99"/>
      <c r="P14" s="99"/>
      <c r="Q14" s="99"/>
      <c r="R14" s="99"/>
      <c r="S14" s="99"/>
      <c r="T14" s="99"/>
      <c r="U14" s="99"/>
      <c r="V14" s="99"/>
      <c r="W14" s="99"/>
      <c r="X14" s="99"/>
      <c r="Y14" s="99"/>
      <c r="Z14" s="99"/>
      <c r="AA14" s="99"/>
      <c r="AB14" s="99"/>
      <c r="AC14" s="99"/>
    </row>
    <row r="15" spans="1:29" s="100" customFormat="1" ht="15.95" customHeight="1">
      <c r="A15" s="182" t="s">
        <v>8</v>
      </c>
      <c r="B15" s="182"/>
      <c r="C15" s="182"/>
      <c r="D15" s="182"/>
      <c r="E15" s="182"/>
      <c r="F15" s="182"/>
      <c r="G15" s="182"/>
      <c r="H15" s="182"/>
      <c r="I15" s="182"/>
      <c r="J15" s="182"/>
      <c r="K15" s="182"/>
      <c r="L15" s="182"/>
      <c r="M15" s="182"/>
      <c r="N15" s="182"/>
      <c r="O15" s="182"/>
      <c r="P15" s="182"/>
      <c r="Q15" s="182"/>
      <c r="R15" s="182"/>
      <c r="S15" s="182"/>
      <c r="T15" s="182"/>
      <c r="U15" s="182"/>
      <c r="V15" s="182"/>
      <c r="W15" s="182"/>
      <c r="X15" s="182"/>
      <c r="Y15" s="182"/>
      <c r="Z15" s="182"/>
      <c r="AA15" s="182"/>
      <c r="AB15" s="182"/>
      <c r="AC15" s="99"/>
    </row>
    <row r="16" spans="1:29" s="100" customFormat="1" ht="15.95" customHeight="1">
      <c r="A16" s="99"/>
      <c r="B16" s="99"/>
      <c r="C16" s="99"/>
      <c r="D16" s="99"/>
      <c r="E16" s="99"/>
      <c r="F16" s="99"/>
      <c r="G16" s="99"/>
      <c r="H16" s="99"/>
      <c r="I16" s="99"/>
      <c r="J16" s="99"/>
      <c r="K16" s="99"/>
      <c r="L16" s="99"/>
      <c r="M16" s="99"/>
      <c r="N16" s="99"/>
      <c r="O16" s="99"/>
      <c r="P16" s="99"/>
      <c r="Q16" s="99"/>
      <c r="R16" s="99"/>
      <c r="S16" s="99"/>
      <c r="T16" s="99"/>
      <c r="U16" s="99"/>
      <c r="V16" s="99"/>
      <c r="W16" s="99"/>
      <c r="X16" s="99"/>
      <c r="Y16" s="99"/>
      <c r="Z16" s="99"/>
      <c r="AA16" s="99"/>
      <c r="AB16" s="99"/>
      <c r="AC16" s="99"/>
    </row>
    <row r="17" spans="1:29" s="100" customFormat="1" ht="15.95" customHeight="1">
      <c r="A17" s="183" t="s">
        <v>162</v>
      </c>
      <c r="B17" s="156" t="s">
        <v>25</v>
      </c>
      <c r="C17" s="184"/>
      <c r="D17" s="185"/>
      <c r="E17" s="147" t="str">
        <f>IF(入力!C8="","",入力!C8)&amp;"教員"</f>
        <v>臨時的任用教員</v>
      </c>
      <c r="F17" s="148"/>
      <c r="G17" s="148"/>
      <c r="H17" s="148"/>
      <c r="I17" s="148"/>
      <c r="J17" s="148"/>
      <c r="K17" s="148"/>
      <c r="L17" s="148"/>
      <c r="M17" s="148"/>
      <c r="N17" s="148"/>
      <c r="O17" s="148"/>
      <c r="P17" s="148"/>
      <c r="Q17" s="148"/>
      <c r="R17" s="148"/>
      <c r="S17" s="148"/>
      <c r="T17" s="148"/>
      <c r="U17" s="148"/>
      <c r="V17" s="148"/>
      <c r="W17" s="148"/>
      <c r="X17" s="148"/>
      <c r="Y17" s="149"/>
      <c r="Z17" s="155" t="str">
        <f>IF(入力!C10="更新","更新","延長")&amp;"事由"</f>
        <v>延長事由</v>
      </c>
      <c r="AA17" s="155"/>
      <c r="AB17" s="155"/>
      <c r="AC17" s="99"/>
    </row>
    <row r="18" spans="1:29" s="100" customFormat="1" ht="15.95" customHeight="1">
      <c r="A18" s="154"/>
      <c r="B18" s="156"/>
      <c r="C18" s="184"/>
      <c r="D18" s="185"/>
      <c r="E18" s="150"/>
      <c r="F18" s="151"/>
      <c r="G18" s="151"/>
      <c r="H18" s="151"/>
      <c r="I18" s="151"/>
      <c r="J18" s="151"/>
      <c r="K18" s="151"/>
      <c r="L18" s="151"/>
      <c r="M18" s="151"/>
      <c r="N18" s="151"/>
      <c r="O18" s="151"/>
      <c r="P18" s="151"/>
      <c r="Q18" s="151"/>
      <c r="R18" s="151"/>
      <c r="S18" s="151"/>
      <c r="T18" s="151"/>
      <c r="U18" s="151"/>
      <c r="V18" s="151"/>
      <c r="W18" s="151"/>
      <c r="X18" s="151"/>
      <c r="Y18" s="152"/>
      <c r="Z18" s="155"/>
      <c r="AA18" s="155"/>
      <c r="AB18" s="155"/>
      <c r="AC18" s="99"/>
    </row>
    <row r="19" spans="1:29" s="100" customFormat="1" ht="15.95" customHeight="1">
      <c r="A19" s="154"/>
      <c r="B19" s="156"/>
      <c r="C19" s="184"/>
      <c r="D19" s="185"/>
      <c r="E19" s="158" t="s">
        <v>10</v>
      </c>
      <c r="F19" s="159"/>
      <c r="G19" s="160"/>
      <c r="H19" s="194" t="s">
        <v>26</v>
      </c>
      <c r="I19" s="158" t="s">
        <v>29</v>
      </c>
      <c r="J19" s="159"/>
      <c r="K19" s="159"/>
      <c r="L19" s="160"/>
      <c r="M19" s="179" t="s">
        <v>32</v>
      </c>
      <c r="N19" s="179"/>
      <c r="O19" s="179"/>
      <c r="P19" s="179"/>
      <c r="Q19" s="179"/>
      <c r="R19" s="179"/>
      <c r="S19" s="179" t="str">
        <f>IF(入力!C10="更新","更新","延長")&amp;"期間"</f>
        <v>延長期間</v>
      </c>
      <c r="T19" s="179"/>
      <c r="U19" s="179"/>
      <c r="V19" s="179"/>
      <c r="W19" s="179"/>
      <c r="X19" s="179"/>
      <c r="Y19" s="180" t="s">
        <v>12</v>
      </c>
      <c r="Z19" s="155"/>
      <c r="AA19" s="155"/>
      <c r="AB19" s="155"/>
      <c r="AC19" s="99"/>
    </row>
    <row r="20" spans="1:29" s="100" customFormat="1" ht="15.95" customHeight="1">
      <c r="A20" s="154"/>
      <c r="B20" s="156"/>
      <c r="C20" s="184"/>
      <c r="D20" s="185"/>
      <c r="E20" s="161"/>
      <c r="F20" s="162"/>
      <c r="G20" s="163"/>
      <c r="H20" s="195"/>
      <c r="I20" s="164"/>
      <c r="J20" s="165"/>
      <c r="K20" s="165"/>
      <c r="L20" s="166"/>
      <c r="M20" s="155"/>
      <c r="N20" s="155"/>
      <c r="O20" s="155"/>
      <c r="P20" s="155"/>
      <c r="Q20" s="155"/>
      <c r="R20" s="155"/>
      <c r="S20" s="155"/>
      <c r="T20" s="155"/>
      <c r="U20" s="155"/>
      <c r="V20" s="155"/>
      <c r="W20" s="155"/>
      <c r="X20" s="155"/>
      <c r="Y20" s="181"/>
      <c r="Z20" s="155"/>
      <c r="AA20" s="155"/>
      <c r="AB20" s="155"/>
      <c r="AC20" s="99"/>
    </row>
    <row r="21" spans="1:29" s="100" customFormat="1" ht="15.95" customHeight="1">
      <c r="A21" s="154"/>
      <c r="B21" s="156"/>
      <c r="C21" s="184"/>
      <c r="D21" s="185"/>
      <c r="E21" s="161"/>
      <c r="F21" s="162"/>
      <c r="G21" s="163"/>
      <c r="H21" s="195"/>
      <c r="I21" s="158" t="s">
        <v>30</v>
      </c>
      <c r="J21" s="159"/>
      <c r="K21" s="191" t="s">
        <v>31</v>
      </c>
      <c r="L21" s="160"/>
      <c r="M21" s="155"/>
      <c r="N21" s="155"/>
      <c r="O21" s="155"/>
      <c r="P21" s="155"/>
      <c r="Q21" s="155"/>
      <c r="R21" s="155"/>
      <c r="S21" s="155"/>
      <c r="T21" s="155"/>
      <c r="U21" s="155"/>
      <c r="V21" s="155"/>
      <c r="W21" s="155"/>
      <c r="X21" s="155"/>
      <c r="Y21" s="181"/>
      <c r="Z21" s="155"/>
      <c r="AA21" s="155"/>
      <c r="AB21" s="155"/>
      <c r="AC21" s="99"/>
    </row>
    <row r="22" spans="1:29" s="100" customFormat="1" ht="15.95" customHeight="1">
      <c r="A22" s="179"/>
      <c r="B22" s="156"/>
      <c r="C22" s="184"/>
      <c r="D22" s="185"/>
      <c r="E22" s="164"/>
      <c r="F22" s="165"/>
      <c r="G22" s="166"/>
      <c r="H22" s="196"/>
      <c r="I22" s="164"/>
      <c r="J22" s="165"/>
      <c r="K22" s="193"/>
      <c r="L22" s="166"/>
      <c r="M22" s="155"/>
      <c r="N22" s="155"/>
      <c r="O22" s="155"/>
      <c r="P22" s="155"/>
      <c r="Q22" s="155"/>
      <c r="R22" s="155"/>
      <c r="S22" s="155"/>
      <c r="T22" s="155"/>
      <c r="U22" s="155"/>
      <c r="V22" s="155"/>
      <c r="W22" s="155"/>
      <c r="X22" s="155"/>
      <c r="Y22" s="181"/>
      <c r="Z22" s="155"/>
      <c r="AA22" s="155"/>
      <c r="AB22" s="155"/>
      <c r="AC22" s="99"/>
    </row>
    <row r="23" spans="1:29" s="100" customFormat="1" ht="15.95" customHeight="1">
      <c r="A23" s="153">
        <f>IF(入力!C13="","",YEAR(入力!C13)-2018)</f>
        <v>7</v>
      </c>
      <c r="B23" s="121"/>
      <c r="C23" s="122"/>
      <c r="D23" s="123"/>
      <c r="E23" s="198" t="str">
        <f>IF(OR(入力!C3="",入力!D3=""),"",入力!C3&amp;入力!D3)</f>
        <v/>
      </c>
      <c r="F23" s="199"/>
      <c r="G23" s="200"/>
      <c r="H23" s="189" t="str">
        <f>IF(入力!C9="","",入力!C9)</f>
        <v>教諭</v>
      </c>
      <c r="I23" s="158">
        <f>IF(H23="","",IF(H23="講師",1,2))</f>
        <v>2</v>
      </c>
      <c r="J23" s="159"/>
      <c r="K23" s="191">
        <f>IF(入力!C12="","",入力!C12)</f>
        <v>73</v>
      </c>
      <c r="L23" s="160"/>
      <c r="M23" s="104"/>
      <c r="N23" s="105"/>
      <c r="O23" s="105"/>
      <c r="P23" s="105"/>
      <c r="Q23" s="105"/>
      <c r="R23" s="106"/>
      <c r="S23" s="104"/>
      <c r="T23" s="105"/>
      <c r="U23" s="105"/>
      <c r="V23" s="105"/>
      <c r="W23" s="105"/>
      <c r="X23" s="106"/>
      <c r="Y23" s="155" t="str">
        <f>IF(入力!C5="","",入力!C5)</f>
        <v/>
      </c>
      <c r="Z23" s="144"/>
      <c r="AA23" s="145"/>
      <c r="AB23" s="146"/>
      <c r="AC23" s="99"/>
    </row>
    <row r="24" spans="1:29" s="100" customFormat="1" ht="15.95" customHeight="1">
      <c r="A24" s="154"/>
      <c r="B24" s="77"/>
      <c r="C24" s="78"/>
      <c r="D24" s="79"/>
      <c r="E24" s="201"/>
      <c r="F24" s="202"/>
      <c r="G24" s="203"/>
      <c r="H24" s="190"/>
      <c r="I24" s="161"/>
      <c r="J24" s="162"/>
      <c r="K24" s="192"/>
      <c r="L24" s="163"/>
      <c r="M24" s="107"/>
      <c r="N24" s="108"/>
      <c r="O24" s="108"/>
      <c r="P24" s="108"/>
      <c r="Q24" s="108"/>
      <c r="R24" s="109"/>
      <c r="S24" s="107"/>
      <c r="T24" s="108"/>
      <c r="U24" s="108"/>
      <c r="V24" s="108"/>
      <c r="W24" s="108"/>
      <c r="X24" s="109"/>
      <c r="Y24" s="155"/>
      <c r="Z24" s="170" t="str">
        <f>IF(入力!C15="","",入力!C15)</f>
        <v/>
      </c>
      <c r="AA24" s="171"/>
      <c r="AB24" s="172"/>
      <c r="AC24" s="99"/>
    </row>
    <row r="25" spans="1:29" s="100" customFormat="1" ht="15.95" customHeight="1">
      <c r="A25" s="110" t="s">
        <v>103</v>
      </c>
      <c r="B25" s="161" t="str">
        <f>IF(入力!L4="","",入力!L4&amp;"立")</f>
        <v>あま市立</v>
      </c>
      <c r="C25" s="162"/>
      <c r="D25" s="163"/>
      <c r="E25" s="201"/>
      <c r="F25" s="202"/>
      <c r="G25" s="203"/>
      <c r="H25" s="190"/>
      <c r="I25" s="161"/>
      <c r="J25" s="162"/>
      <c r="K25" s="192"/>
      <c r="L25" s="163"/>
      <c r="M25" s="107">
        <f>IF(入力!C14="","",YEAR(入力!C14)-2018)</f>
        <v>6</v>
      </c>
      <c r="N25" s="78" t="s">
        <v>23</v>
      </c>
      <c r="O25" s="99">
        <f>IF(入力!C14="","",MONTH(入力!C14))</f>
        <v>4</v>
      </c>
      <c r="P25" s="78" t="s">
        <v>23</v>
      </c>
      <c r="Q25" s="108">
        <f>IF(入力!C14="","",DAY(入力!C14))</f>
        <v>1</v>
      </c>
      <c r="R25" s="124" t="s">
        <v>104</v>
      </c>
      <c r="S25" s="107">
        <f>IF(入力!C13="","",YEAR(入力!C13)-2018)</f>
        <v>7</v>
      </c>
      <c r="T25" s="78" t="s">
        <v>103</v>
      </c>
      <c r="U25" s="108">
        <f>IF(入力!C13="","",MONTH(入力!C13))</f>
        <v>4</v>
      </c>
      <c r="V25" s="78" t="s">
        <v>103</v>
      </c>
      <c r="W25" s="108">
        <f>IF(入力!C13="","",DAY(入力!C13))</f>
        <v>1</v>
      </c>
      <c r="X25" s="124" t="s">
        <v>104</v>
      </c>
      <c r="Y25" s="155"/>
      <c r="Z25" s="170" t="str">
        <f>IF(入力!C16="","",入力!C16)</f>
        <v/>
      </c>
      <c r="AA25" s="171"/>
      <c r="AB25" s="172"/>
      <c r="AC25" s="99"/>
    </row>
    <row r="26" spans="1:29" s="100" customFormat="1" ht="15.95" customHeight="1">
      <c r="A26" s="154">
        <f>IF(入力!C13="","",MONTH(入力!C13))</f>
        <v>4</v>
      </c>
      <c r="B26" s="161" t="str">
        <f>IF(入力!L5="","",入力!L5)</f>
        <v>甚目寺東小学校</v>
      </c>
      <c r="C26" s="162"/>
      <c r="D26" s="163"/>
      <c r="E26" s="201"/>
      <c r="F26" s="202"/>
      <c r="G26" s="203"/>
      <c r="H26" s="190"/>
      <c r="I26" s="161"/>
      <c r="J26" s="162"/>
      <c r="K26" s="192"/>
      <c r="L26" s="163"/>
      <c r="M26" s="107"/>
      <c r="N26" s="78"/>
      <c r="O26" s="99"/>
      <c r="P26" s="78"/>
      <c r="Q26" s="108"/>
      <c r="R26" s="124"/>
      <c r="S26" s="107"/>
      <c r="T26" s="78"/>
      <c r="U26" s="108"/>
      <c r="V26" s="78"/>
      <c r="W26" s="108"/>
      <c r="X26" s="124"/>
      <c r="Y26" s="155"/>
      <c r="Z26" s="173" t="str">
        <f>IF(入力!C11="欠員補充","欠員補充",IF(入力!C17="","","("&amp;入力!C17&amp;")"))</f>
        <v/>
      </c>
      <c r="AA26" s="174"/>
      <c r="AB26" s="175"/>
      <c r="AC26" s="99"/>
    </row>
    <row r="27" spans="1:29" s="100" customFormat="1" ht="15.95" customHeight="1">
      <c r="A27" s="154"/>
      <c r="B27" s="161" t="str">
        <f>IF(入力!L6="","","（"&amp;DBCS(入力!L6)&amp;"）")</f>
        <v>（６０３５５）</v>
      </c>
      <c r="C27" s="182"/>
      <c r="D27" s="163"/>
      <c r="E27" s="204" t="str">
        <f>IF(入力!C4="","(　　　　)","("&amp;入力!C4&amp;")")</f>
        <v>(　　　　)</v>
      </c>
      <c r="F27" s="205"/>
      <c r="G27" s="206"/>
      <c r="H27" s="190"/>
      <c r="I27" s="161"/>
      <c r="J27" s="162"/>
      <c r="K27" s="192"/>
      <c r="L27" s="163"/>
      <c r="M27" s="107"/>
      <c r="N27" s="78"/>
      <c r="O27" s="99"/>
      <c r="P27" s="78"/>
      <c r="Q27" s="108"/>
      <c r="R27" s="124"/>
      <c r="S27" s="107"/>
      <c r="T27" s="78"/>
      <c r="U27" s="108"/>
      <c r="V27" s="78"/>
      <c r="W27" s="108"/>
      <c r="X27" s="124"/>
      <c r="Y27" s="155"/>
      <c r="Z27" s="176" t="str">
        <f>IF(入力!C11="欠員補充",IF(入力!F9="○","（育短２名）のため","のため"),IF(入力!C11="","",入力!C11))</f>
        <v/>
      </c>
      <c r="AA27" s="177"/>
      <c r="AB27" s="178"/>
      <c r="AC27" s="99"/>
    </row>
    <row r="28" spans="1:29" s="100" customFormat="1" ht="15.95" customHeight="1">
      <c r="A28" s="110" t="s">
        <v>103</v>
      </c>
      <c r="B28" s="77"/>
      <c r="C28" s="78"/>
      <c r="D28" s="79"/>
      <c r="E28" s="204"/>
      <c r="F28" s="205"/>
      <c r="G28" s="206"/>
      <c r="H28" s="190"/>
      <c r="I28" s="161"/>
      <c r="J28" s="162"/>
      <c r="K28" s="192"/>
      <c r="L28" s="163"/>
      <c r="M28" s="107">
        <f>IF(入力!D14="","",YEAR(入力!D14)-2018)</f>
        <v>7</v>
      </c>
      <c r="N28" s="78" t="s">
        <v>23</v>
      </c>
      <c r="O28" s="99">
        <f>IF(入力!D14="","",MONTH(入力!D14))</f>
        <v>3</v>
      </c>
      <c r="P28" s="78" t="s">
        <v>23</v>
      </c>
      <c r="Q28" s="108">
        <f>IF(入力!D14="","",DAY(入力!D14))</f>
        <v>31</v>
      </c>
      <c r="R28" s="124" t="s">
        <v>105</v>
      </c>
      <c r="S28" s="107">
        <f>IF(入力!D13="","",YEAR(入力!D13)-2018)</f>
        <v>8</v>
      </c>
      <c r="T28" s="78" t="s">
        <v>103</v>
      </c>
      <c r="U28" s="108">
        <f>IF(入力!D13="","",MONTH(入力!D13))</f>
        <v>3</v>
      </c>
      <c r="V28" s="78" t="s">
        <v>103</v>
      </c>
      <c r="W28" s="108">
        <f>IF(入力!D13="","",DAY(入力!D13))</f>
        <v>31</v>
      </c>
      <c r="X28" s="124" t="s">
        <v>105</v>
      </c>
      <c r="Y28" s="155"/>
      <c r="Z28" s="176"/>
      <c r="AA28" s="177"/>
      <c r="AB28" s="178"/>
      <c r="AC28" s="99"/>
    </row>
    <row r="29" spans="1:29" s="100" customFormat="1" ht="15.95" customHeight="1">
      <c r="A29" s="154">
        <f>IF(入力!C13="","",DAY(入力!C13))</f>
        <v>1</v>
      </c>
      <c r="B29" s="77"/>
      <c r="C29" s="78"/>
      <c r="D29" s="79"/>
      <c r="E29" s="204"/>
      <c r="F29" s="205"/>
      <c r="G29" s="206"/>
      <c r="H29" s="190"/>
      <c r="I29" s="161"/>
      <c r="J29" s="162"/>
      <c r="K29" s="192"/>
      <c r="L29" s="163"/>
      <c r="M29" s="107"/>
      <c r="N29" s="108"/>
      <c r="O29" s="108"/>
      <c r="P29" s="108"/>
      <c r="Q29" s="108"/>
      <c r="R29" s="124"/>
      <c r="S29" s="107"/>
      <c r="T29" s="108"/>
      <c r="U29" s="108"/>
      <c r="V29" s="108"/>
      <c r="W29" s="108"/>
      <c r="X29" s="124"/>
      <c r="Y29" s="155"/>
      <c r="Z29" s="176"/>
      <c r="AA29" s="177"/>
      <c r="AB29" s="178"/>
      <c r="AC29" s="99"/>
    </row>
    <row r="30" spans="1:29" s="100" customFormat="1" ht="15.95" customHeight="1">
      <c r="A30" s="179"/>
      <c r="B30" s="125"/>
      <c r="C30" s="126"/>
      <c r="D30" s="127"/>
      <c r="E30" s="207"/>
      <c r="F30" s="208"/>
      <c r="G30" s="209"/>
      <c r="H30" s="180"/>
      <c r="I30" s="164"/>
      <c r="J30" s="165"/>
      <c r="K30" s="193"/>
      <c r="L30" s="166"/>
      <c r="M30" s="113"/>
      <c r="N30" s="114"/>
      <c r="O30" s="114"/>
      <c r="P30" s="114"/>
      <c r="Q30" s="114"/>
      <c r="R30" s="128"/>
      <c r="S30" s="113"/>
      <c r="T30" s="114"/>
      <c r="U30" s="114"/>
      <c r="V30" s="114"/>
      <c r="W30" s="114"/>
      <c r="X30" s="128"/>
      <c r="Y30" s="155"/>
      <c r="Z30" s="167"/>
      <c r="AA30" s="168"/>
      <c r="AB30" s="169"/>
      <c r="AC30" s="99"/>
    </row>
    <row r="31" spans="1:29" s="100" customFormat="1" ht="15.95" customHeight="1">
      <c r="A31" s="153"/>
      <c r="B31" s="186"/>
      <c r="C31" s="187"/>
      <c r="D31" s="188"/>
      <c r="E31" s="158"/>
      <c r="F31" s="159"/>
      <c r="G31" s="160"/>
      <c r="H31" s="189"/>
      <c r="I31" s="158"/>
      <c r="J31" s="159"/>
      <c r="K31" s="191"/>
      <c r="L31" s="160"/>
      <c r="M31" s="104"/>
      <c r="N31" s="105"/>
      <c r="O31" s="105"/>
      <c r="P31" s="105"/>
      <c r="Q31" s="105"/>
      <c r="R31" s="129"/>
      <c r="S31" s="104"/>
      <c r="T31" s="105"/>
      <c r="U31" s="105"/>
      <c r="V31" s="105"/>
      <c r="W31" s="105"/>
      <c r="X31" s="129"/>
      <c r="Y31" s="155"/>
      <c r="Z31" s="155"/>
      <c r="AA31" s="155"/>
      <c r="AB31" s="155"/>
      <c r="AC31" s="99"/>
    </row>
    <row r="32" spans="1:29" s="100" customFormat="1" ht="15.95" customHeight="1">
      <c r="A32" s="154"/>
      <c r="B32" s="186"/>
      <c r="C32" s="187"/>
      <c r="D32" s="188"/>
      <c r="E32" s="161"/>
      <c r="F32" s="162"/>
      <c r="G32" s="163"/>
      <c r="H32" s="190"/>
      <c r="I32" s="161"/>
      <c r="J32" s="162"/>
      <c r="K32" s="192"/>
      <c r="L32" s="163"/>
      <c r="M32" s="107"/>
      <c r="N32" s="108"/>
      <c r="O32" s="108"/>
      <c r="P32" s="108"/>
      <c r="Q32" s="108"/>
      <c r="R32" s="124"/>
      <c r="S32" s="107"/>
      <c r="T32" s="108"/>
      <c r="U32" s="108"/>
      <c r="V32" s="108"/>
      <c r="W32" s="108"/>
      <c r="X32" s="124"/>
      <c r="Y32" s="155"/>
      <c r="Z32" s="155"/>
      <c r="AA32" s="155"/>
      <c r="AB32" s="155"/>
      <c r="AC32" s="99"/>
    </row>
    <row r="33" spans="1:29" s="100" customFormat="1" ht="15.95" customHeight="1">
      <c r="A33" s="110" t="s">
        <v>103</v>
      </c>
      <c r="B33" s="186"/>
      <c r="C33" s="187"/>
      <c r="D33" s="188"/>
      <c r="E33" s="161"/>
      <c r="F33" s="162"/>
      <c r="G33" s="163"/>
      <c r="H33" s="190"/>
      <c r="I33" s="161"/>
      <c r="J33" s="162"/>
      <c r="K33" s="192"/>
      <c r="L33" s="163"/>
      <c r="M33" s="107"/>
      <c r="N33" s="78" t="s">
        <v>103</v>
      </c>
      <c r="O33" s="108"/>
      <c r="P33" s="78" t="s">
        <v>103</v>
      </c>
      <c r="Q33" s="108"/>
      <c r="R33" s="124" t="s">
        <v>104</v>
      </c>
      <c r="S33" s="107"/>
      <c r="T33" s="78" t="s">
        <v>103</v>
      </c>
      <c r="U33" s="108"/>
      <c r="V33" s="78" t="s">
        <v>103</v>
      </c>
      <c r="W33" s="108"/>
      <c r="X33" s="124" t="s">
        <v>104</v>
      </c>
      <c r="Y33" s="155"/>
      <c r="Z33" s="155"/>
      <c r="AA33" s="155"/>
      <c r="AB33" s="155"/>
      <c r="AC33" s="99"/>
    </row>
    <row r="34" spans="1:29" s="100" customFormat="1" ht="15.95" customHeight="1">
      <c r="A34" s="154"/>
      <c r="B34" s="186"/>
      <c r="C34" s="187"/>
      <c r="D34" s="188"/>
      <c r="E34" s="161"/>
      <c r="F34" s="162"/>
      <c r="G34" s="163"/>
      <c r="H34" s="190"/>
      <c r="I34" s="161"/>
      <c r="J34" s="162"/>
      <c r="K34" s="192"/>
      <c r="L34" s="163"/>
      <c r="M34" s="107"/>
      <c r="N34" s="78"/>
      <c r="O34" s="108"/>
      <c r="P34" s="78"/>
      <c r="Q34" s="108"/>
      <c r="R34" s="124"/>
      <c r="S34" s="107"/>
      <c r="T34" s="78"/>
      <c r="U34" s="108"/>
      <c r="V34" s="78"/>
      <c r="W34" s="108"/>
      <c r="X34" s="124"/>
      <c r="Y34" s="155"/>
      <c r="Z34" s="155"/>
      <c r="AA34" s="155"/>
      <c r="AB34" s="155"/>
      <c r="AC34" s="99"/>
    </row>
    <row r="35" spans="1:29" s="100" customFormat="1" ht="15.95" customHeight="1">
      <c r="A35" s="154"/>
      <c r="B35" s="186"/>
      <c r="C35" s="187"/>
      <c r="D35" s="188"/>
      <c r="E35" s="161"/>
      <c r="F35" s="162"/>
      <c r="G35" s="163"/>
      <c r="H35" s="190"/>
      <c r="I35" s="161"/>
      <c r="J35" s="162"/>
      <c r="K35" s="192"/>
      <c r="L35" s="163"/>
      <c r="M35" s="107"/>
      <c r="N35" s="78"/>
      <c r="O35" s="108"/>
      <c r="P35" s="78"/>
      <c r="Q35" s="108"/>
      <c r="R35" s="124"/>
      <c r="S35" s="107"/>
      <c r="T35" s="78"/>
      <c r="U35" s="108"/>
      <c r="V35" s="78"/>
      <c r="W35" s="108"/>
      <c r="X35" s="124"/>
      <c r="Y35" s="155"/>
      <c r="Z35" s="155"/>
      <c r="AA35" s="155"/>
      <c r="AB35" s="155"/>
      <c r="AC35" s="99"/>
    </row>
    <row r="36" spans="1:29" s="100" customFormat="1" ht="15.95" customHeight="1">
      <c r="A36" s="110" t="s">
        <v>103</v>
      </c>
      <c r="B36" s="186"/>
      <c r="C36" s="187"/>
      <c r="D36" s="188"/>
      <c r="E36" s="161"/>
      <c r="F36" s="162"/>
      <c r="G36" s="163"/>
      <c r="H36" s="190"/>
      <c r="I36" s="161"/>
      <c r="J36" s="162"/>
      <c r="K36" s="192"/>
      <c r="L36" s="163"/>
      <c r="M36" s="107"/>
      <c r="N36" s="78" t="s">
        <v>103</v>
      </c>
      <c r="O36" s="108"/>
      <c r="P36" s="78" t="s">
        <v>103</v>
      </c>
      <c r="Q36" s="108"/>
      <c r="R36" s="124" t="s">
        <v>105</v>
      </c>
      <c r="S36" s="107"/>
      <c r="T36" s="78" t="s">
        <v>103</v>
      </c>
      <c r="U36" s="108"/>
      <c r="V36" s="78" t="s">
        <v>103</v>
      </c>
      <c r="W36" s="108"/>
      <c r="X36" s="124" t="s">
        <v>105</v>
      </c>
      <c r="Y36" s="155"/>
      <c r="Z36" s="155"/>
      <c r="AA36" s="155"/>
      <c r="AB36" s="155"/>
      <c r="AC36" s="99"/>
    </row>
    <row r="37" spans="1:29" s="100" customFormat="1" ht="15.95" customHeight="1">
      <c r="A37" s="154"/>
      <c r="B37" s="186"/>
      <c r="C37" s="187"/>
      <c r="D37" s="188"/>
      <c r="E37" s="161"/>
      <c r="F37" s="162"/>
      <c r="G37" s="163"/>
      <c r="H37" s="190"/>
      <c r="I37" s="161"/>
      <c r="J37" s="162"/>
      <c r="K37" s="192"/>
      <c r="L37" s="163"/>
      <c r="M37" s="107"/>
      <c r="N37" s="108"/>
      <c r="O37" s="108"/>
      <c r="P37" s="108"/>
      <c r="Q37" s="108"/>
      <c r="R37" s="124"/>
      <c r="S37" s="107"/>
      <c r="T37" s="108"/>
      <c r="U37" s="108"/>
      <c r="V37" s="108"/>
      <c r="W37" s="108"/>
      <c r="X37" s="124"/>
      <c r="Y37" s="155"/>
      <c r="Z37" s="155"/>
      <c r="AA37" s="155"/>
      <c r="AB37" s="155"/>
      <c r="AC37" s="99"/>
    </row>
    <row r="38" spans="1:29" s="100" customFormat="1" ht="15.95" customHeight="1">
      <c r="A38" s="179"/>
      <c r="B38" s="186"/>
      <c r="C38" s="187"/>
      <c r="D38" s="188"/>
      <c r="E38" s="164"/>
      <c r="F38" s="165"/>
      <c r="G38" s="166"/>
      <c r="H38" s="180"/>
      <c r="I38" s="164"/>
      <c r="J38" s="165"/>
      <c r="K38" s="193"/>
      <c r="L38" s="166"/>
      <c r="M38" s="113"/>
      <c r="N38" s="114"/>
      <c r="O38" s="114"/>
      <c r="P38" s="114"/>
      <c r="Q38" s="114"/>
      <c r="R38" s="128"/>
      <c r="S38" s="113"/>
      <c r="T38" s="114"/>
      <c r="U38" s="114"/>
      <c r="V38" s="114"/>
      <c r="W38" s="114"/>
      <c r="X38" s="128"/>
      <c r="Y38" s="155"/>
      <c r="Z38" s="155"/>
      <c r="AA38" s="155"/>
      <c r="AB38" s="155"/>
      <c r="AC38" s="99"/>
    </row>
    <row r="39" spans="1:29" s="100" customFormat="1" ht="15.95" customHeight="1">
      <c r="A39" s="153"/>
      <c r="B39" s="186"/>
      <c r="C39" s="187"/>
      <c r="D39" s="188"/>
      <c r="E39" s="158"/>
      <c r="F39" s="159"/>
      <c r="G39" s="160"/>
      <c r="H39" s="189"/>
      <c r="I39" s="158"/>
      <c r="J39" s="159"/>
      <c r="K39" s="191"/>
      <c r="L39" s="160"/>
      <c r="M39" s="104"/>
      <c r="N39" s="105"/>
      <c r="O39" s="105"/>
      <c r="P39" s="105"/>
      <c r="Q39" s="105"/>
      <c r="R39" s="129"/>
      <c r="S39" s="104"/>
      <c r="T39" s="105"/>
      <c r="U39" s="105"/>
      <c r="V39" s="105"/>
      <c r="W39" s="105"/>
      <c r="X39" s="129"/>
      <c r="Y39" s="155"/>
      <c r="Z39" s="155"/>
      <c r="AA39" s="155"/>
      <c r="AB39" s="155"/>
      <c r="AC39" s="99"/>
    </row>
    <row r="40" spans="1:29" s="100" customFormat="1" ht="15.95" customHeight="1">
      <c r="A40" s="154"/>
      <c r="B40" s="186"/>
      <c r="C40" s="187"/>
      <c r="D40" s="188"/>
      <c r="E40" s="161"/>
      <c r="F40" s="162"/>
      <c r="G40" s="163"/>
      <c r="H40" s="190"/>
      <c r="I40" s="161"/>
      <c r="J40" s="162"/>
      <c r="K40" s="192"/>
      <c r="L40" s="163"/>
      <c r="M40" s="107"/>
      <c r="N40" s="108"/>
      <c r="O40" s="108"/>
      <c r="P40" s="108"/>
      <c r="Q40" s="108"/>
      <c r="R40" s="124"/>
      <c r="S40" s="107"/>
      <c r="T40" s="108"/>
      <c r="U40" s="108"/>
      <c r="V40" s="108"/>
      <c r="W40" s="108"/>
      <c r="X40" s="124"/>
      <c r="Y40" s="155"/>
      <c r="Z40" s="155"/>
      <c r="AA40" s="155"/>
      <c r="AB40" s="155"/>
      <c r="AC40" s="99"/>
    </row>
    <row r="41" spans="1:29" s="100" customFormat="1" ht="15.95" customHeight="1">
      <c r="A41" s="110" t="s">
        <v>103</v>
      </c>
      <c r="B41" s="186"/>
      <c r="C41" s="187"/>
      <c r="D41" s="188"/>
      <c r="E41" s="161"/>
      <c r="F41" s="162"/>
      <c r="G41" s="163"/>
      <c r="H41" s="190"/>
      <c r="I41" s="161"/>
      <c r="J41" s="162"/>
      <c r="K41" s="192"/>
      <c r="L41" s="163"/>
      <c r="M41" s="107"/>
      <c r="N41" s="78" t="s">
        <v>103</v>
      </c>
      <c r="O41" s="108"/>
      <c r="P41" s="78" t="s">
        <v>103</v>
      </c>
      <c r="Q41" s="108"/>
      <c r="R41" s="124" t="s">
        <v>104</v>
      </c>
      <c r="S41" s="107"/>
      <c r="T41" s="78" t="s">
        <v>103</v>
      </c>
      <c r="U41" s="108"/>
      <c r="V41" s="78" t="s">
        <v>103</v>
      </c>
      <c r="W41" s="108"/>
      <c r="X41" s="124" t="s">
        <v>104</v>
      </c>
      <c r="Y41" s="155"/>
      <c r="Z41" s="155"/>
      <c r="AA41" s="155"/>
      <c r="AB41" s="155"/>
      <c r="AC41" s="99"/>
    </row>
    <row r="42" spans="1:29" s="100" customFormat="1" ht="15.95" customHeight="1">
      <c r="A42" s="154"/>
      <c r="B42" s="186"/>
      <c r="C42" s="187"/>
      <c r="D42" s="188"/>
      <c r="E42" s="161"/>
      <c r="F42" s="162"/>
      <c r="G42" s="163"/>
      <c r="H42" s="190"/>
      <c r="I42" s="161"/>
      <c r="J42" s="162"/>
      <c r="K42" s="192"/>
      <c r="L42" s="163"/>
      <c r="M42" s="107"/>
      <c r="N42" s="78"/>
      <c r="O42" s="108"/>
      <c r="P42" s="78"/>
      <c r="Q42" s="108"/>
      <c r="R42" s="124"/>
      <c r="S42" s="107"/>
      <c r="T42" s="78"/>
      <c r="U42" s="108"/>
      <c r="V42" s="78"/>
      <c r="W42" s="108"/>
      <c r="X42" s="124"/>
      <c r="Y42" s="155"/>
      <c r="Z42" s="155"/>
      <c r="AA42" s="155"/>
      <c r="AB42" s="155"/>
      <c r="AC42" s="99"/>
    </row>
    <row r="43" spans="1:29" s="100" customFormat="1" ht="15.95" customHeight="1">
      <c r="A43" s="154"/>
      <c r="B43" s="186"/>
      <c r="C43" s="187"/>
      <c r="D43" s="188"/>
      <c r="E43" s="161"/>
      <c r="F43" s="162"/>
      <c r="G43" s="163"/>
      <c r="H43" s="190"/>
      <c r="I43" s="161"/>
      <c r="J43" s="162"/>
      <c r="K43" s="192"/>
      <c r="L43" s="163"/>
      <c r="M43" s="107"/>
      <c r="N43" s="78"/>
      <c r="O43" s="108"/>
      <c r="P43" s="78"/>
      <c r="Q43" s="108"/>
      <c r="R43" s="124"/>
      <c r="S43" s="107"/>
      <c r="T43" s="78"/>
      <c r="U43" s="108"/>
      <c r="V43" s="78"/>
      <c r="W43" s="108"/>
      <c r="X43" s="124"/>
      <c r="Y43" s="155"/>
      <c r="Z43" s="155"/>
      <c r="AA43" s="155"/>
      <c r="AB43" s="155"/>
      <c r="AC43" s="99"/>
    </row>
    <row r="44" spans="1:29" s="100" customFormat="1" ht="15.95" customHeight="1">
      <c r="A44" s="110" t="s">
        <v>103</v>
      </c>
      <c r="B44" s="186"/>
      <c r="C44" s="187"/>
      <c r="D44" s="188"/>
      <c r="E44" s="161"/>
      <c r="F44" s="162"/>
      <c r="G44" s="163"/>
      <c r="H44" s="190"/>
      <c r="I44" s="161"/>
      <c r="J44" s="162"/>
      <c r="K44" s="192"/>
      <c r="L44" s="163"/>
      <c r="M44" s="107"/>
      <c r="N44" s="78" t="s">
        <v>103</v>
      </c>
      <c r="O44" s="108"/>
      <c r="P44" s="78" t="s">
        <v>103</v>
      </c>
      <c r="Q44" s="108"/>
      <c r="R44" s="124" t="s">
        <v>105</v>
      </c>
      <c r="S44" s="107"/>
      <c r="T44" s="78" t="s">
        <v>103</v>
      </c>
      <c r="U44" s="108"/>
      <c r="V44" s="78" t="s">
        <v>103</v>
      </c>
      <c r="W44" s="108"/>
      <c r="X44" s="124" t="s">
        <v>105</v>
      </c>
      <c r="Y44" s="155"/>
      <c r="Z44" s="155"/>
      <c r="AA44" s="155"/>
      <c r="AB44" s="155"/>
      <c r="AC44" s="99"/>
    </row>
    <row r="45" spans="1:29" s="100" customFormat="1" ht="15.95" customHeight="1">
      <c r="A45" s="154"/>
      <c r="B45" s="186"/>
      <c r="C45" s="187"/>
      <c r="D45" s="188"/>
      <c r="E45" s="161"/>
      <c r="F45" s="162"/>
      <c r="G45" s="163"/>
      <c r="H45" s="190"/>
      <c r="I45" s="161"/>
      <c r="J45" s="162"/>
      <c r="K45" s="192"/>
      <c r="L45" s="163"/>
      <c r="M45" s="107"/>
      <c r="N45" s="108"/>
      <c r="O45" s="108"/>
      <c r="P45" s="108"/>
      <c r="Q45" s="108"/>
      <c r="R45" s="109"/>
      <c r="S45" s="107"/>
      <c r="T45" s="108"/>
      <c r="U45" s="108"/>
      <c r="V45" s="108"/>
      <c r="W45" s="108"/>
      <c r="X45" s="109"/>
      <c r="Y45" s="155"/>
      <c r="Z45" s="155"/>
      <c r="AA45" s="155"/>
      <c r="AB45" s="155"/>
      <c r="AC45" s="99"/>
    </row>
    <row r="46" spans="1:29" s="100" customFormat="1" ht="15.95" customHeight="1">
      <c r="A46" s="179"/>
      <c r="B46" s="186"/>
      <c r="C46" s="187"/>
      <c r="D46" s="188"/>
      <c r="E46" s="164"/>
      <c r="F46" s="165"/>
      <c r="G46" s="166"/>
      <c r="H46" s="180"/>
      <c r="I46" s="164"/>
      <c r="J46" s="165"/>
      <c r="K46" s="193"/>
      <c r="L46" s="166"/>
      <c r="M46" s="113"/>
      <c r="N46" s="114"/>
      <c r="O46" s="114"/>
      <c r="P46" s="114"/>
      <c r="Q46" s="114"/>
      <c r="R46" s="117"/>
      <c r="S46" s="113"/>
      <c r="T46" s="114"/>
      <c r="U46" s="114"/>
      <c r="V46" s="114"/>
      <c r="W46" s="114"/>
      <c r="X46" s="117"/>
      <c r="Y46" s="155"/>
      <c r="Z46" s="155"/>
      <c r="AA46" s="155"/>
      <c r="AB46" s="155"/>
      <c r="AC46" s="99"/>
    </row>
    <row r="47" spans="1:29" s="100" customFormat="1" ht="15.95" customHeight="1">
      <c r="A47" s="99"/>
      <c r="B47" s="99"/>
      <c r="C47" s="99"/>
      <c r="D47" s="99"/>
      <c r="E47" s="99"/>
      <c r="F47" s="99"/>
      <c r="G47" s="99"/>
      <c r="H47" s="99"/>
      <c r="I47" s="99"/>
      <c r="J47" s="99"/>
      <c r="K47" s="99"/>
      <c r="L47" s="99"/>
      <c r="M47" s="99"/>
      <c r="N47" s="99"/>
      <c r="O47" s="99"/>
      <c r="P47" s="99"/>
      <c r="Q47" s="99"/>
      <c r="R47" s="99"/>
      <c r="S47" s="99"/>
      <c r="T47" s="99"/>
      <c r="U47" s="99"/>
      <c r="V47" s="99"/>
      <c r="W47" s="99"/>
      <c r="X47" s="99"/>
      <c r="Y47" s="99"/>
      <c r="Z47" s="99"/>
      <c r="AA47" s="99"/>
      <c r="AB47" s="99"/>
      <c r="AC47" s="99"/>
    </row>
    <row r="48" spans="1:29" s="120" customFormat="1" ht="15.95" customHeight="1"/>
    <row r="49" s="100" customFormat="1" ht="15.95" customHeight="1"/>
    <row r="50" ht="15.95" customHeight="1"/>
    <row r="51" ht="15.95" customHeight="1"/>
    <row r="52" ht="15.95" customHeight="1"/>
  </sheetData>
  <sheetProtection sheet="1" objects="1" scenarios="1" selectLockedCells="1" selectUnlockedCells="1"/>
  <mergeCells count="60">
    <mergeCell ref="A42:A43"/>
    <mergeCell ref="A45:A46"/>
    <mergeCell ref="A39:A40"/>
    <mergeCell ref="B39:D46"/>
    <mergeCell ref="E39:G46"/>
    <mergeCell ref="H31:H38"/>
    <mergeCell ref="I31:J38"/>
    <mergeCell ref="K39:L46"/>
    <mergeCell ref="Y39:Y46"/>
    <mergeCell ref="Z39:AB46"/>
    <mergeCell ref="H39:H46"/>
    <mergeCell ref="I39:J46"/>
    <mergeCell ref="K31:L38"/>
    <mergeCell ref="Y31:Y38"/>
    <mergeCell ref="Z31:AB38"/>
    <mergeCell ref="A34:A35"/>
    <mergeCell ref="A37:A38"/>
    <mergeCell ref="A31:A32"/>
    <mergeCell ref="B31:D38"/>
    <mergeCell ref="E31:G38"/>
    <mergeCell ref="A26:A27"/>
    <mergeCell ref="B25:D25"/>
    <mergeCell ref="B26:D26"/>
    <mergeCell ref="A29:A30"/>
    <mergeCell ref="A23:A24"/>
    <mergeCell ref="B27:D27"/>
    <mergeCell ref="Y23:Y30"/>
    <mergeCell ref="Z23:AB23"/>
    <mergeCell ref="Z24:AB24"/>
    <mergeCell ref="Z25:AB25"/>
    <mergeCell ref="E23:G26"/>
    <mergeCell ref="E27:G30"/>
    <mergeCell ref="Z27:AB29"/>
    <mergeCell ref="Z30:AB30"/>
    <mergeCell ref="H23:H30"/>
    <mergeCell ref="I23:J30"/>
    <mergeCell ref="K23:L30"/>
    <mergeCell ref="Z26:AB26"/>
    <mergeCell ref="U8:AA8"/>
    <mergeCell ref="A1:D1"/>
    <mergeCell ref="Z3:AA3"/>
    <mergeCell ref="S4:V4"/>
    <mergeCell ref="B6:F6"/>
    <mergeCell ref="V3:X3"/>
    <mergeCell ref="T3:U3"/>
    <mergeCell ref="D10:Z11"/>
    <mergeCell ref="A15:AB15"/>
    <mergeCell ref="A17:A22"/>
    <mergeCell ref="B17:D22"/>
    <mergeCell ref="E17:Y18"/>
    <mergeCell ref="Z17:AB22"/>
    <mergeCell ref="H19:H22"/>
    <mergeCell ref="I19:L20"/>
    <mergeCell ref="M19:R22"/>
    <mergeCell ref="S19:X22"/>
    <mergeCell ref="E19:G22"/>
    <mergeCell ref="C13:K13"/>
    <mergeCell ref="Y19:Y22"/>
    <mergeCell ref="I21:J22"/>
    <mergeCell ref="K21:L22"/>
  </mergeCells>
  <phoneticPr fontId="2"/>
  <pageMargins left="0.45" right="0.42" top="0.98399999999999999" bottom="0.69" header="0.51200000000000001" footer="0.51200000000000001"/>
  <pageSetup paperSize="9" orientation="portrait" verticalDpi="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A52"/>
  <sheetViews>
    <sheetView showGridLines="0" showRowColHeaders="0" zoomScale="90" zoomScaleNormal="90" workbookViewId="0">
      <selection activeCell="AA1" sqref="AA1"/>
    </sheetView>
  </sheetViews>
  <sheetFormatPr defaultRowHeight="13.5"/>
  <cols>
    <col min="1" max="1" width="3.625" style="81" customWidth="1"/>
    <col min="2" max="4" width="5.625" style="81" customWidth="1"/>
    <col min="5" max="8" width="4.125" style="81" customWidth="1"/>
    <col min="9" max="12" width="2.625" style="81" customWidth="1"/>
    <col min="13" max="13" width="3.125" style="81" customWidth="1"/>
    <col min="14" max="14" width="1.625" style="81" customWidth="1"/>
    <col min="15" max="15" width="3.125" style="81" customWidth="1"/>
    <col min="16" max="16" width="1.625" style="81" customWidth="1"/>
    <col min="17" max="17" width="3.125" style="81" customWidth="1"/>
    <col min="18" max="18" width="4.375" style="81" customWidth="1"/>
    <col min="19" max="26" width="4.125" style="81" customWidth="1"/>
    <col min="27" max="83" width="3.625" style="81" customWidth="1"/>
    <col min="84" max="16384" width="9" style="81"/>
  </cols>
  <sheetData>
    <row r="1" spans="1:27" ht="15.95" customHeight="1">
      <c r="A1" s="143" t="s">
        <v>0</v>
      </c>
      <c r="B1" s="143"/>
      <c r="C1" s="143"/>
      <c r="D1" s="98"/>
      <c r="E1" s="98"/>
      <c r="F1" s="98"/>
      <c r="G1" s="98"/>
      <c r="H1" s="98"/>
      <c r="I1" s="98"/>
      <c r="J1" s="98"/>
      <c r="K1" s="98"/>
      <c r="L1" s="98"/>
      <c r="M1" s="98"/>
      <c r="N1" s="98"/>
      <c r="O1" s="98"/>
      <c r="P1" s="98"/>
      <c r="Q1" s="98"/>
      <c r="R1" s="98"/>
      <c r="S1" s="98"/>
      <c r="T1" s="98"/>
      <c r="U1" s="98"/>
      <c r="V1" s="98"/>
      <c r="W1" s="98"/>
      <c r="X1" s="98"/>
      <c r="Y1" s="98"/>
      <c r="Z1" s="98"/>
      <c r="AA1" s="98"/>
    </row>
    <row r="2" spans="1:27" ht="15.95" customHeight="1">
      <c r="A2" s="98"/>
      <c r="B2" s="98"/>
      <c r="C2" s="98"/>
      <c r="D2" s="98"/>
      <c r="E2" s="98"/>
      <c r="F2" s="98"/>
      <c r="G2" s="98"/>
      <c r="H2" s="98"/>
      <c r="I2" s="98"/>
      <c r="J2" s="98"/>
      <c r="K2" s="98"/>
      <c r="L2" s="98"/>
      <c r="M2" s="98"/>
      <c r="N2" s="98"/>
      <c r="O2" s="98"/>
      <c r="P2" s="98"/>
      <c r="Q2" s="98"/>
      <c r="R2" s="98"/>
      <c r="S2" s="98"/>
      <c r="T2" s="98"/>
      <c r="U2" s="98"/>
      <c r="V2" s="98"/>
      <c r="W2" s="98"/>
      <c r="X2" s="98"/>
      <c r="Y2" s="98"/>
      <c r="Z2" s="98"/>
      <c r="AA2" s="98"/>
    </row>
    <row r="3" spans="1:27" s="100" customFormat="1" ht="15.95" customHeight="1">
      <c r="A3" s="99"/>
      <c r="B3" s="99"/>
      <c r="C3" s="99"/>
      <c r="D3" s="99"/>
      <c r="E3" s="99"/>
      <c r="F3" s="99"/>
      <c r="G3" s="99"/>
      <c r="H3" s="99"/>
      <c r="I3" s="99"/>
      <c r="J3" s="99"/>
      <c r="K3" s="99"/>
      <c r="L3" s="99"/>
      <c r="M3" s="99"/>
      <c r="N3" s="99"/>
      <c r="O3" s="99"/>
      <c r="P3" s="99"/>
      <c r="Q3" s="99"/>
      <c r="R3" s="99"/>
      <c r="T3" s="101">
        <f>IF(入力!C19="","",入力!C19)</f>
        <v>6</v>
      </c>
      <c r="U3" s="182" t="str">
        <f>IF(入力!L9="","",入力!L9)</f>
        <v>あ教学</v>
      </c>
      <c r="V3" s="182"/>
      <c r="W3" s="102" t="s">
        <v>1</v>
      </c>
      <c r="X3" s="182" t="str">
        <f>IF(入力!C21="","",入力!C21)</f>
        <v>99-99</v>
      </c>
      <c r="Y3" s="182"/>
      <c r="Z3" s="102" t="s">
        <v>2</v>
      </c>
      <c r="AA3" s="99"/>
    </row>
    <row r="4" spans="1:27" s="100" customFormat="1" ht="15.95" customHeight="1">
      <c r="A4" s="99"/>
      <c r="B4" s="99"/>
      <c r="C4" s="99"/>
      <c r="D4" s="99"/>
      <c r="E4" s="99"/>
      <c r="F4" s="99"/>
      <c r="G4" s="99"/>
      <c r="H4" s="99"/>
      <c r="I4" s="99"/>
      <c r="J4" s="99"/>
      <c r="K4" s="99"/>
      <c r="L4" s="99"/>
      <c r="M4" s="99"/>
      <c r="N4" s="99"/>
      <c r="O4" s="99"/>
      <c r="P4" s="99"/>
      <c r="Q4" s="99"/>
      <c r="R4" s="99"/>
      <c r="S4" s="197" t="s">
        <v>111</v>
      </c>
      <c r="T4" s="197"/>
      <c r="U4" s="102">
        <f>IF(入力!C18="","",YEAR(入力!C18)-2018)</f>
        <v>7</v>
      </c>
      <c r="V4" s="102" t="s">
        <v>3</v>
      </c>
      <c r="W4" s="102">
        <f>IF(入力!C18="","",MONTH(入力!C18))</f>
        <v>3</v>
      </c>
      <c r="X4" s="102" t="s">
        <v>4</v>
      </c>
      <c r="Y4" s="102">
        <f>IF(入力!C18="","",DAY(入力!C18))</f>
        <v>14</v>
      </c>
      <c r="Z4" s="102" t="s">
        <v>5</v>
      </c>
      <c r="AA4" s="99"/>
    </row>
    <row r="5" spans="1:27" ht="15.95" customHeight="1">
      <c r="A5" s="98"/>
      <c r="B5" s="98"/>
      <c r="C5" s="98"/>
      <c r="D5" s="98"/>
      <c r="E5" s="98"/>
      <c r="F5" s="98"/>
      <c r="G5" s="98"/>
      <c r="H5" s="98"/>
      <c r="I5" s="98"/>
      <c r="J5" s="98"/>
      <c r="K5" s="98"/>
      <c r="L5" s="98"/>
      <c r="M5" s="98"/>
      <c r="N5" s="98"/>
      <c r="O5" s="98"/>
      <c r="P5" s="98"/>
      <c r="Q5" s="98"/>
      <c r="R5" s="98"/>
      <c r="S5" s="98"/>
      <c r="T5" s="98"/>
      <c r="U5" s="98"/>
      <c r="V5" s="98"/>
      <c r="W5" s="98"/>
      <c r="X5" s="98"/>
      <c r="Y5" s="98"/>
      <c r="Z5" s="98"/>
      <c r="AA5" s="98"/>
    </row>
    <row r="6" spans="1:27" s="100" customFormat="1" ht="15.95" customHeight="1">
      <c r="A6" s="99"/>
      <c r="B6" s="182" t="s">
        <v>22</v>
      </c>
      <c r="C6" s="182"/>
      <c r="D6" s="182"/>
      <c r="E6" s="182"/>
      <c r="F6" s="182"/>
      <c r="G6" s="102" t="s">
        <v>6</v>
      </c>
      <c r="H6" s="99"/>
      <c r="I6" s="99"/>
      <c r="J6" s="99"/>
      <c r="K6" s="99"/>
      <c r="L6" s="99"/>
      <c r="M6" s="99"/>
      <c r="N6" s="99"/>
      <c r="O6" s="99"/>
      <c r="P6" s="99"/>
      <c r="Q6" s="99"/>
      <c r="R6" s="99"/>
      <c r="S6" s="99"/>
      <c r="T6" s="99"/>
      <c r="U6" s="99"/>
      <c r="V6" s="99"/>
      <c r="W6" s="99"/>
      <c r="X6" s="99"/>
      <c r="Y6" s="99"/>
      <c r="Z6" s="99"/>
      <c r="AA6" s="99"/>
    </row>
    <row r="7" spans="1:27" ht="15.95" customHeight="1">
      <c r="A7" s="98"/>
      <c r="B7" s="98"/>
      <c r="C7" s="98"/>
      <c r="D7" s="98"/>
      <c r="E7" s="98"/>
      <c r="F7" s="98"/>
      <c r="G7" s="98"/>
      <c r="H7" s="98"/>
      <c r="I7" s="98"/>
      <c r="J7" s="98"/>
      <c r="K7" s="98"/>
      <c r="L7" s="98"/>
      <c r="M7" s="98"/>
      <c r="N7" s="98"/>
      <c r="O7" s="98"/>
      <c r="P7" s="98"/>
      <c r="Q7" s="98"/>
      <c r="R7" s="98"/>
      <c r="S7" s="98"/>
      <c r="T7" s="98"/>
      <c r="U7" s="98"/>
      <c r="V7" s="98"/>
      <c r="W7" s="98"/>
      <c r="X7" s="98"/>
      <c r="Y7" s="98"/>
      <c r="Z7" s="98"/>
      <c r="AA7" s="98"/>
    </row>
    <row r="8" spans="1:27" ht="15.95" customHeight="1">
      <c r="A8" s="98"/>
      <c r="B8" s="98"/>
      <c r="C8" s="98"/>
      <c r="D8" s="98"/>
      <c r="E8" s="98"/>
      <c r="F8" s="98"/>
      <c r="G8" s="98"/>
      <c r="H8" s="98"/>
      <c r="I8" s="98"/>
      <c r="J8" s="98"/>
      <c r="K8" s="98"/>
      <c r="L8" s="98"/>
      <c r="M8" s="98"/>
      <c r="N8" s="98"/>
      <c r="O8" s="98"/>
      <c r="P8" s="98"/>
      <c r="Q8" s="98"/>
      <c r="R8" s="98"/>
      <c r="T8" s="211" t="str">
        <f>IF(入力!L4="","",入力!L4&amp;"教育委員会")</f>
        <v>あま市教育委員会</v>
      </c>
      <c r="U8" s="211"/>
      <c r="V8" s="211"/>
      <c r="W8" s="211"/>
      <c r="X8" s="211"/>
      <c r="Y8" s="211"/>
      <c r="Z8" s="103"/>
      <c r="AA8" s="98"/>
    </row>
    <row r="9" spans="1:27" ht="15.95" customHeight="1">
      <c r="A9" s="98"/>
      <c r="B9" s="98"/>
      <c r="C9" s="98"/>
      <c r="D9" s="98"/>
      <c r="E9" s="98"/>
      <c r="F9" s="98"/>
      <c r="G9" s="98"/>
      <c r="H9" s="98"/>
      <c r="I9" s="98"/>
      <c r="J9" s="98"/>
      <c r="K9" s="98"/>
      <c r="L9" s="98"/>
      <c r="M9" s="98"/>
      <c r="N9" s="98"/>
      <c r="O9" s="98"/>
      <c r="P9" s="98"/>
      <c r="Q9" s="98"/>
      <c r="R9" s="98"/>
      <c r="S9" s="98"/>
      <c r="T9" s="98"/>
      <c r="U9" s="98"/>
      <c r="V9" s="98"/>
      <c r="W9" s="98"/>
      <c r="X9" s="98"/>
      <c r="Y9" s="98"/>
      <c r="Z9" s="98"/>
      <c r="AA9" s="98"/>
    </row>
    <row r="10" spans="1:27" ht="15.95" customHeight="1">
      <c r="A10" s="98"/>
      <c r="B10" s="98"/>
      <c r="C10" s="98"/>
      <c r="D10" s="210" t="str">
        <f>IF(OR(入力!C8="臨時的任用",入力!C8="任期付任用"),入力!C8,"　　　　　")&amp;"教員の採用について(内申)"</f>
        <v>臨時的任用教員の採用について(内申)</v>
      </c>
      <c r="E10" s="210"/>
      <c r="F10" s="210"/>
      <c r="G10" s="210"/>
      <c r="H10" s="210"/>
      <c r="I10" s="210"/>
      <c r="J10" s="210"/>
      <c r="K10" s="210"/>
      <c r="L10" s="210"/>
      <c r="M10" s="210"/>
      <c r="N10" s="210"/>
      <c r="O10" s="210"/>
      <c r="P10" s="210"/>
      <c r="Q10" s="210"/>
      <c r="R10" s="210"/>
      <c r="S10" s="210"/>
      <c r="T10" s="210"/>
      <c r="U10" s="210"/>
      <c r="V10" s="210"/>
      <c r="W10" s="210"/>
      <c r="X10" s="210"/>
      <c r="Y10" s="98"/>
      <c r="Z10" s="98"/>
      <c r="AA10" s="98"/>
    </row>
    <row r="11" spans="1:27" ht="15.95" customHeight="1">
      <c r="A11" s="98"/>
      <c r="B11" s="98"/>
      <c r="C11" s="98"/>
      <c r="D11" s="210"/>
      <c r="E11" s="210"/>
      <c r="F11" s="210"/>
      <c r="G11" s="210"/>
      <c r="H11" s="210"/>
      <c r="I11" s="210"/>
      <c r="J11" s="210"/>
      <c r="K11" s="210"/>
      <c r="L11" s="210"/>
      <c r="M11" s="210"/>
      <c r="N11" s="210"/>
      <c r="O11" s="210"/>
      <c r="P11" s="210"/>
      <c r="Q11" s="210"/>
      <c r="R11" s="210"/>
      <c r="S11" s="210"/>
      <c r="T11" s="210"/>
      <c r="U11" s="210"/>
      <c r="V11" s="210"/>
      <c r="W11" s="210"/>
      <c r="X11" s="210"/>
      <c r="Y11" s="98"/>
      <c r="Z11" s="98"/>
      <c r="AA11" s="98"/>
    </row>
    <row r="12" spans="1:27" ht="15.95" customHeight="1">
      <c r="A12" s="98"/>
      <c r="B12" s="98"/>
      <c r="C12" s="98"/>
      <c r="D12" s="98"/>
      <c r="E12" s="98"/>
      <c r="F12" s="98"/>
      <c r="G12" s="98"/>
      <c r="H12" s="98"/>
      <c r="I12" s="98"/>
      <c r="J12" s="98"/>
      <c r="K12" s="98"/>
      <c r="L12" s="98"/>
      <c r="M12" s="98"/>
      <c r="N12" s="98"/>
      <c r="O12" s="98"/>
      <c r="P12" s="98"/>
      <c r="Q12" s="98"/>
      <c r="R12" s="98"/>
      <c r="S12" s="98"/>
      <c r="T12" s="98"/>
      <c r="U12" s="98"/>
      <c r="V12" s="98"/>
      <c r="W12" s="98"/>
      <c r="X12" s="98"/>
      <c r="Y12" s="98"/>
      <c r="Z12" s="98"/>
      <c r="AA12" s="98"/>
    </row>
    <row r="13" spans="1:27" s="100" customFormat="1" ht="15.95" customHeight="1">
      <c r="A13" s="99"/>
      <c r="B13" s="99"/>
      <c r="C13" s="143" t="s">
        <v>7</v>
      </c>
      <c r="D13" s="143"/>
      <c r="E13" s="143"/>
      <c r="F13" s="143"/>
      <c r="G13" s="143"/>
      <c r="H13" s="143"/>
      <c r="I13" s="143"/>
      <c r="J13" s="143"/>
      <c r="K13" s="143"/>
      <c r="L13" s="99"/>
      <c r="M13" s="99"/>
      <c r="N13" s="99"/>
      <c r="O13" s="99"/>
      <c r="P13" s="99"/>
      <c r="Q13" s="99"/>
      <c r="R13" s="99"/>
      <c r="S13" s="99"/>
      <c r="T13" s="99"/>
      <c r="U13" s="99"/>
      <c r="V13" s="99"/>
      <c r="W13" s="99"/>
      <c r="X13" s="99"/>
      <c r="Y13" s="99"/>
      <c r="Z13" s="99"/>
      <c r="AA13" s="99"/>
    </row>
    <row r="14" spans="1:27" s="100" customFormat="1" ht="15.95" customHeight="1">
      <c r="A14" s="99"/>
      <c r="B14" s="99"/>
      <c r="C14" s="99"/>
      <c r="D14" s="99"/>
      <c r="E14" s="99"/>
      <c r="F14" s="99"/>
      <c r="G14" s="99"/>
      <c r="H14" s="99"/>
      <c r="I14" s="99"/>
      <c r="J14" s="99"/>
      <c r="K14" s="99"/>
      <c r="L14" s="99"/>
      <c r="M14" s="99"/>
      <c r="N14" s="99"/>
      <c r="O14" s="99"/>
      <c r="P14" s="99"/>
      <c r="Q14" s="99"/>
      <c r="R14" s="99"/>
      <c r="S14" s="99"/>
      <c r="T14" s="99"/>
      <c r="U14" s="99"/>
      <c r="V14" s="99"/>
      <c r="W14" s="99"/>
      <c r="X14" s="99"/>
      <c r="Y14" s="99"/>
      <c r="Z14" s="99"/>
      <c r="AA14" s="99"/>
    </row>
    <row r="15" spans="1:27" s="100" customFormat="1" ht="15.95" customHeight="1">
      <c r="A15" s="182" t="s">
        <v>8</v>
      </c>
      <c r="B15" s="182"/>
      <c r="C15" s="182"/>
      <c r="D15" s="182"/>
      <c r="E15" s="182"/>
      <c r="F15" s="182"/>
      <c r="G15" s="182"/>
      <c r="H15" s="182"/>
      <c r="I15" s="182"/>
      <c r="J15" s="182"/>
      <c r="K15" s="182"/>
      <c r="L15" s="182"/>
      <c r="M15" s="182"/>
      <c r="N15" s="182"/>
      <c r="O15" s="182"/>
      <c r="P15" s="182"/>
      <c r="Q15" s="182"/>
      <c r="R15" s="182"/>
      <c r="S15" s="182"/>
      <c r="T15" s="182"/>
      <c r="U15" s="182"/>
      <c r="V15" s="182"/>
      <c r="W15" s="182"/>
      <c r="X15" s="182"/>
      <c r="Y15" s="182"/>
      <c r="Z15" s="182"/>
      <c r="AA15" s="99"/>
    </row>
    <row r="16" spans="1:27" s="100" customFormat="1" ht="15.95" customHeight="1">
      <c r="A16" s="99"/>
      <c r="B16" s="99"/>
      <c r="C16" s="99"/>
      <c r="D16" s="99"/>
      <c r="E16" s="99"/>
      <c r="F16" s="99"/>
      <c r="G16" s="99"/>
      <c r="H16" s="99"/>
      <c r="I16" s="99"/>
      <c r="J16" s="99"/>
      <c r="K16" s="99"/>
      <c r="L16" s="99"/>
      <c r="M16" s="99"/>
      <c r="N16" s="99"/>
      <c r="O16" s="99"/>
      <c r="P16" s="99"/>
      <c r="Q16" s="99"/>
      <c r="R16" s="99"/>
      <c r="S16" s="99"/>
      <c r="T16" s="99"/>
      <c r="U16" s="99"/>
      <c r="V16" s="99"/>
      <c r="W16" s="99"/>
      <c r="X16" s="99"/>
      <c r="Y16" s="99"/>
      <c r="Z16" s="99"/>
      <c r="AA16" s="99"/>
    </row>
    <row r="17" spans="1:27" s="100" customFormat="1" ht="15.95" customHeight="1">
      <c r="A17" s="183" t="s">
        <v>162</v>
      </c>
      <c r="B17" s="156" t="s">
        <v>25</v>
      </c>
      <c r="C17" s="184"/>
      <c r="D17" s="185"/>
      <c r="E17" s="147" t="str">
        <f>IF(入力!C8="","",入力!C8&amp;"教員")</f>
        <v>臨時的任用教員</v>
      </c>
      <c r="F17" s="148"/>
      <c r="G17" s="148"/>
      <c r="H17" s="148"/>
      <c r="I17" s="148"/>
      <c r="J17" s="148"/>
      <c r="K17" s="148"/>
      <c r="L17" s="148"/>
      <c r="M17" s="148"/>
      <c r="N17" s="148"/>
      <c r="O17" s="148"/>
      <c r="P17" s="148"/>
      <c r="Q17" s="148"/>
      <c r="R17" s="148"/>
      <c r="S17" s="148"/>
      <c r="T17" s="148"/>
      <c r="U17" s="148"/>
      <c r="V17" s="148"/>
      <c r="W17" s="149"/>
      <c r="X17" s="155" t="s">
        <v>9</v>
      </c>
      <c r="Y17" s="155"/>
      <c r="Z17" s="155"/>
      <c r="AA17" s="99"/>
    </row>
    <row r="18" spans="1:27" s="100" customFormat="1" ht="15.95" customHeight="1">
      <c r="A18" s="154"/>
      <c r="B18" s="156"/>
      <c r="C18" s="184"/>
      <c r="D18" s="185"/>
      <c r="E18" s="150"/>
      <c r="F18" s="151"/>
      <c r="G18" s="151"/>
      <c r="H18" s="151"/>
      <c r="I18" s="151"/>
      <c r="J18" s="151"/>
      <c r="K18" s="151"/>
      <c r="L18" s="151"/>
      <c r="M18" s="151"/>
      <c r="N18" s="151"/>
      <c r="O18" s="151"/>
      <c r="P18" s="151"/>
      <c r="Q18" s="151"/>
      <c r="R18" s="151"/>
      <c r="S18" s="151"/>
      <c r="T18" s="151"/>
      <c r="U18" s="151"/>
      <c r="V18" s="151"/>
      <c r="W18" s="152"/>
      <c r="X18" s="155"/>
      <c r="Y18" s="155"/>
      <c r="Z18" s="155"/>
      <c r="AA18" s="99"/>
    </row>
    <row r="19" spans="1:27" s="100" customFormat="1" ht="15.95" customHeight="1">
      <c r="A19" s="154"/>
      <c r="B19" s="156"/>
      <c r="C19" s="184"/>
      <c r="D19" s="185"/>
      <c r="E19" s="158" t="s">
        <v>10</v>
      </c>
      <c r="F19" s="159"/>
      <c r="G19" s="160"/>
      <c r="H19" s="194" t="s">
        <v>26</v>
      </c>
      <c r="I19" s="158" t="s">
        <v>29</v>
      </c>
      <c r="J19" s="159"/>
      <c r="K19" s="159"/>
      <c r="L19" s="160"/>
      <c r="M19" s="179" t="s">
        <v>32</v>
      </c>
      <c r="N19" s="179"/>
      <c r="O19" s="179"/>
      <c r="P19" s="179"/>
      <c r="Q19" s="179"/>
      <c r="R19" s="179"/>
      <c r="S19" s="179" t="s">
        <v>11</v>
      </c>
      <c r="T19" s="179"/>
      <c r="U19" s="179"/>
      <c r="V19" s="179"/>
      <c r="W19" s="180" t="s">
        <v>12</v>
      </c>
      <c r="X19" s="155"/>
      <c r="Y19" s="155"/>
      <c r="Z19" s="155"/>
      <c r="AA19" s="99"/>
    </row>
    <row r="20" spans="1:27" s="100" customFormat="1" ht="15.95" customHeight="1">
      <c r="A20" s="154"/>
      <c r="B20" s="156"/>
      <c r="C20" s="184"/>
      <c r="D20" s="185"/>
      <c r="E20" s="161"/>
      <c r="F20" s="162"/>
      <c r="G20" s="163"/>
      <c r="H20" s="195"/>
      <c r="I20" s="164"/>
      <c r="J20" s="165"/>
      <c r="K20" s="165"/>
      <c r="L20" s="166"/>
      <c r="M20" s="155"/>
      <c r="N20" s="155"/>
      <c r="O20" s="155"/>
      <c r="P20" s="155"/>
      <c r="Q20" s="155"/>
      <c r="R20" s="155"/>
      <c r="S20" s="155"/>
      <c r="T20" s="155"/>
      <c r="U20" s="155"/>
      <c r="V20" s="155"/>
      <c r="W20" s="181"/>
      <c r="X20" s="155"/>
      <c r="Y20" s="155"/>
      <c r="Z20" s="155"/>
      <c r="AA20" s="99"/>
    </row>
    <row r="21" spans="1:27" s="100" customFormat="1" ht="15.95" customHeight="1">
      <c r="A21" s="154"/>
      <c r="B21" s="156"/>
      <c r="C21" s="184"/>
      <c r="D21" s="185"/>
      <c r="E21" s="161"/>
      <c r="F21" s="162"/>
      <c r="G21" s="163"/>
      <c r="H21" s="195"/>
      <c r="I21" s="158" t="s">
        <v>30</v>
      </c>
      <c r="J21" s="159"/>
      <c r="K21" s="191" t="s">
        <v>31</v>
      </c>
      <c r="L21" s="160"/>
      <c r="M21" s="155"/>
      <c r="N21" s="155"/>
      <c r="O21" s="155"/>
      <c r="P21" s="155"/>
      <c r="Q21" s="155"/>
      <c r="R21" s="155"/>
      <c r="S21" s="155" t="s">
        <v>13</v>
      </c>
      <c r="T21" s="156"/>
      <c r="U21" s="157" t="s">
        <v>14</v>
      </c>
      <c r="V21" s="155"/>
      <c r="W21" s="181"/>
      <c r="X21" s="155"/>
      <c r="Y21" s="155"/>
      <c r="Z21" s="155"/>
      <c r="AA21" s="99"/>
    </row>
    <row r="22" spans="1:27" s="100" customFormat="1" ht="15.95" customHeight="1">
      <c r="A22" s="179"/>
      <c r="B22" s="156"/>
      <c r="C22" s="184"/>
      <c r="D22" s="185"/>
      <c r="E22" s="164"/>
      <c r="F22" s="165"/>
      <c r="G22" s="166"/>
      <c r="H22" s="196"/>
      <c r="I22" s="164"/>
      <c r="J22" s="165"/>
      <c r="K22" s="193"/>
      <c r="L22" s="166"/>
      <c r="M22" s="155"/>
      <c r="N22" s="155"/>
      <c r="O22" s="155"/>
      <c r="P22" s="155"/>
      <c r="Q22" s="155"/>
      <c r="R22" s="155"/>
      <c r="S22" s="155"/>
      <c r="T22" s="156"/>
      <c r="U22" s="157"/>
      <c r="V22" s="155"/>
      <c r="W22" s="181"/>
      <c r="X22" s="155"/>
      <c r="Y22" s="155"/>
      <c r="Z22" s="155"/>
      <c r="AA22" s="99"/>
    </row>
    <row r="23" spans="1:27" s="100" customFormat="1" ht="15.95" customHeight="1">
      <c r="A23" s="153">
        <f>IF(入力!C13="","",YEAR(入力!C13)-2018)</f>
        <v>7</v>
      </c>
      <c r="B23" s="158"/>
      <c r="C23" s="159"/>
      <c r="D23" s="160"/>
      <c r="E23" s="198" t="str">
        <f>IF(OR(入力!C3="",入力!D3=""),"",入力!C3&amp;入力!D3)</f>
        <v/>
      </c>
      <c r="F23" s="199"/>
      <c r="G23" s="200"/>
      <c r="H23" s="189" t="str">
        <f>IF(入力!C9="","",入力!C9)</f>
        <v>教諭</v>
      </c>
      <c r="I23" s="158">
        <f>IF(H23="","",IF(H23="講師",1,IF(H23="栄養職員",1,2)))</f>
        <v>2</v>
      </c>
      <c r="J23" s="159"/>
      <c r="K23" s="191">
        <f>IF(入力!C12="","",入力!C12)</f>
        <v>73</v>
      </c>
      <c r="L23" s="160"/>
      <c r="M23" s="104"/>
      <c r="N23" s="105"/>
      <c r="O23" s="105"/>
      <c r="P23" s="105"/>
      <c r="Q23" s="105"/>
      <c r="R23" s="106"/>
      <c r="S23" s="155" t="str">
        <f>IF(入力!C6="","",入力!C6)</f>
        <v/>
      </c>
      <c r="T23" s="156"/>
      <c r="U23" s="157" t="str">
        <f>IF(入力!C7="","",入力!C7)</f>
        <v/>
      </c>
      <c r="V23" s="155"/>
      <c r="W23" s="155" t="str">
        <f>IF(入力!C5="","",入力!C5)</f>
        <v/>
      </c>
      <c r="X23" s="144"/>
      <c r="Y23" s="145"/>
      <c r="Z23" s="146"/>
      <c r="AA23" s="99"/>
    </row>
    <row r="24" spans="1:27" s="100" customFormat="1" ht="15.95" customHeight="1">
      <c r="A24" s="154"/>
      <c r="B24" s="161"/>
      <c r="C24" s="162"/>
      <c r="D24" s="163"/>
      <c r="E24" s="201"/>
      <c r="F24" s="202"/>
      <c r="G24" s="203"/>
      <c r="H24" s="190"/>
      <c r="I24" s="161"/>
      <c r="J24" s="162"/>
      <c r="K24" s="192"/>
      <c r="L24" s="163"/>
      <c r="M24" s="107">
        <f>IF(入力!C13="","",YEAR(入力!C13)-2018)</f>
        <v>7</v>
      </c>
      <c r="N24" s="80" t="s">
        <v>23</v>
      </c>
      <c r="O24" s="99">
        <f>IF(入力!C13="","",MONTH(入力!C13))</f>
        <v>4</v>
      </c>
      <c r="P24" s="80" t="s">
        <v>23</v>
      </c>
      <c r="Q24" s="108">
        <f>IF(入力!C13="","",DAY(入力!C13))</f>
        <v>1</v>
      </c>
      <c r="R24" s="111" t="s">
        <v>27</v>
      </c>
      <c r="S24" s="155"/>
      <c r="T24" s="156"/>
      <c r="U24" s="157"/>
      <c r="V24" s="155"/>
      <c r="W24" s="155"/>
      <c r="X24" s="170" t="str">
        <f>IF(入力!C15="","",入力!C15)</f>
        <v/>
      </c>
      <c r="Y24" s="171"/>
      <c r="Z24" s="172"/>
      <c r="AA24" s="99"/>
    </row>
    <row r="25" spans="1:27" s="100" customFormat="1" ht="15.95" customHeight="1">
      <c r="A25" s="110" t="s">
        <v>23</v>
      </c>
      <c r="B25" s="161" t="str">
        <f>IF(入力!L4="","",入力!L4&amp;"立")</f>
        <v>あま市立</v>
      </c>
      <c r="C25" s="162"/>
      <c r="D25" s="163"/>
      <c r="E25" s="201"/>
      <c r="F25" s="202"/>
      <c r="G25" s="203"/>
      <c r="H25" s="190"/>
      <c r="I25" s="161"/>
      <c r="J25" s="162"/>
      <c r="K25" s="192"/>
      <c r="L25" s="163"/>
      <c r="M25" s="99"/>
      <c r="N25" s="99"/>
      <c r="O25" s="99"/>
      <c r="P25" s="99"/>
      <c r="Q25" s="99"/>
      <c r="R25" s="99"/>
      <c r="S25" s="155"/>
      <c r="T25" s="156"/>
      <c r="U25" s="157"/>
      <c r="V25" s="155"/>
      <c r="W25" s="155"/>
      <c r="X25" s="170" t="str">
        <f>IF(入力!C16="","",入力!C16)</f>
        <v/>
      </c>
      <c r="Y25" s="171"/>
      <c r="Z25" s="172"/>
      <c r="AA25" s="99"/>
    </row>
    <row r="26" spans="1:27" s="100" customFormat="1" ht="15.95" customHeight="1">
      <c r="A26" s="154">
        <f>IF(入力!C13="","",MONTH(入力!C13))</f>
        <v>4</v>
      </c>
      <c r="B26" s="161" t="str">
        <f>IF(入力!L5="","",入力!L5)</f>
        <v>甚目寺東小学校</v>
      </c>
      <c r="C26" s="162"/>
      <c r="D26" s="163"/>
      <c r="E26" s="201"/>
      <c r="F26" s="202"/>
      <c r="G26" s="203"/>
      <c r="H26" s="190"/>
      <c r="I26" s="161"/>
      <c r="J26" s="162"/>
      <c r="K26" s="192"/>
      <c r="L26" s="163"/>
      <c r="M26" s="107">
        <f>IF(入力!D13="","",YEAR(入力!D13)-2018)</f>
        <v>8</v>
      </c>
      <c r="N26" s="80" t="s">
        <v>23</v>
      </c>
      <c r="O26" s="99">
        <f>IF(入力!D13="","",MONTH(入力!D13))</f>
        <v>3</v>
      </c>
      <c r="P26" s="80" t="s">
        <v>23</v>
      </c>
      <c r="Q26" s="108">
        <f>IF(入力!D13="","",DAY(入力!D13))</f>
        <v>31</v>
      </c>
      <c r="R26" s="111" t="s">
        <v>28</v>
      </c>
      <c r="S26" s="155"/>
      <c r="T26" s="156"/>
      <c r="U26" s="157"/>
      <c r="V26" s="155"/>
      <c r="W26" s="155"/>
      <c r="X26" s="173" t="str">
        <f>IF(入力!C11="欠員補充","欠員補充",IF(入力!C17="","","("&amp;入力!C17&amp;")"))</f>
        <v/>
      </c>
      <c r="Y26" s="174"/>
      <c r="Z26" s="175"/>
      <c r="AA26" s="99"/>
    </row>
    <row r="27" spans="1:27" s="100" customFormat="1" ht="15.95" customHeight="1">
      <c r="A27" s="154"/>
      <c r="B27" s="161" t="str">
        <f>IF(入力!L6="","","（"&amp;DBCS(入力!L6)&amp;"）")</f>
        <v>（６０３５５）</v>
      </c>
      <c r="C27" s="182"/>
      <c r="D27" s="163"/>
      <c r="E27" s="204" t="str">
        <f>IF(入力!C4="","(　　　　)","("&amp;入力!C4&amp;")")</f>
        <v>(　　　　)</v>
      </c>
      <c r="F27" s="205"/>
      <c r="G27" s="206"/>
      <c r="H27" s="190"/>
      <c r="I27" s="161"/>
      <c r="J27" s="162"/>
      <c r="K27" s="192"/>
      <c r="L27" s="163"/>
      <c r="M27" s="107"/>
      <c r="N27" s="80"/>
      <c r="O27" s="99"/>
      <c r="P27" s="80"/>
      <c r="Q27" s="108"/>
      <c r="R27" s="111"/>
      <c r="S27" s="155"/>
      <c r="T27" s="156"/>
      <c r="U27" s="157"/>
      <c r="V27" s="155"/>
      <c r="W27" s="155"/>
      <c r="X27" s="176" t="str">
        <f>IF(入力!C11="欠員補充",IF(入力!F9="○","（育短２名）のため","のため"),IF(入力!C11="","",入力!C11))</f>
        <v/>
      </c>
      <c r="Y27" s="177"/>
      <c r="Z27" s="178"/>
      <c r="AA27" s="99"/>
    </row>
    <row r="28" spans="1:27" s="100" customFormat="1" ht="15.95" customHeight="1">
      <c r="A28" s="110" t="s">
        <v>23</v>
      </c>
      <c r="B28" s="161"/>
      <c r="C28" s="162"/>
      <c r="D28" s="163"/>
      <c r="E28" s="204"/>
      <c r="F28" s="205"/>
      <c r="G28" s="206"/>
      <c r="H28" s="190"/>
      <c r="I28" s="161"/>
      <c r="J28" s="162"/>
      <c r="K28" s="192"/>
      <c r="L28" s="163"/>
      <c r="M28" s="170" t="str">
        <f>" 週"&amp;IF(入力!F8="","　　",入力!F8)&amp;"日　・"</f>
        <v xml:space="preserve"> 週5日　・</v>
      </c>
      <c r="N28" s="143"/>
      <c r="O28" s="143"/>
      <c r="P28" s="143"/>
      <c r="Q28" s="143"/>
      <c r="R28" s="172"/>
      <c r="S28" s="155"/>
      <c r="T28" s="156"/>
      <c r="U28" s="157"/>
      <c r="V28" s="155"/>
      <c r="W28" s="155"/>
      <c r="X28" s="176"/>
      <c r="Y28" s="177"/>
      <c r="Z28" s="178"/>
      <c r="AA28" s="99"/>
    </row>
    <row r="29" spans="1:27" s="100" customFormat="1" ht="15.95" customHeight="1">
      <c r="A29" s="154">
        <f>IF(入力!C13="","",DAY(入力!C13))</f>
        <v>1</v>
      </c>
      <c r="B29" s="161"/>
      <c r="C29" s="162"/>
      <c r="D29" s="163"/>
      <c r="E29" s="204"/>
      <c r="F29" s="205"/>
      <c r="G29" s="206"/>
      <c r="H29" s="190"/>
      <c r="I29" s="161"/>
      <c r="J29" s="162"/>
      <c r="K29" s="192"/>
      <c r="L29" s="163"/>
      <c r="M29" s="170" t="str">
        <f>" 週"&amp;IF(入力!G8="","    ",入力!G8)&amp;"時間"&amp;IF(入力!H8="","    ",入力!H8)&amp;"分"</f>
        <v xml:space="preserve"> 週19時間10分</v>
      </c>
      <c r="N29" s="171"/>
      <c r="O29" s="171"/>
      <c r="P29" s="171"/>
      <c r="Q29" s="171"/>
      <c r="R29" s="172"/>
      <c r="S29" s="155"/>
      <c r="T29" s="156"/>
      <c r="U29" s="157"/>
      <c r="V29" s="155"/>
      <c r="W29" s="155"/>
      <c r="X29" s="176"/>
      <c r="Y29" s="177"/>
      <c r="Z29" s="178"/>
      <c r="AA29" s="99"/>
    </row>
    <row r="30" spans="1:27" s="100" customFormat="1" ht="15.95" customHeight="1">
      <c r="A30" s="179"/>
      <c r="B30" s="164"/>
      <c r="C30" s="165"/>
      <c r="D30" s="166"/>
      <c r="E30" s="207"/>
      <c r="F30" s="208"/>
      <c r="G30" s="209"/>
      <c r="H30" s="180"/>
      <c r="I30" s="164"/>
      <c r="J30" s="165"/>
      <c r="K30" s="193"/>
      <c r="L30" s="166"/>
      <c r="M30" s="113"/>
      <c r="N30" s="114"/>
      <c r="O30" s="114"/>
      <c r="P30" s="114"/>
      <c r="Q30" s="114"/>
      <c r="R30" s="115"/>
      <c r="S30" s="155"/>
      <c r="T30" s="156"/>
      <c r="U30" s="157"/>
      <c r="V30" s="155"/>
      <c r="W30" s="155"/>
      <c r="X30" s="167"/>
      <c r="Y30" s="168"/>
      <c r="Z30" s="169"/>
      <c r="AA30" s="99"/>
    </row>
    <row r="31" spans="1:27" s="100" customFormat="1" ht="15.95" customHeight="1">
      <c r="A31" s="153"/>
      <c r="B31" s="186"/>
      <c r="C31" s="187"/>
      <c r="D31" s="188"/>
      <c r="E31" s="158"/>
      <c r="F31" s="159"/>
      <c r="G31" s="160"/>
      <c r="H31" s="189"/>
      <c r="I31" s="158"/>
      <c r="J31" s="159"/>
      <c r="K31" s="191"/>
      <c r="L31" s="160"/>
      <c r="M31" s="104"/>
      <c r="N31" s="105"/>
      <c r="O31" s="105"/>
      <c r="P31" s="105"/>
      <c r="Q31" s="105"/>
      <c r="R31" s="116"/>
      <c r="S31" s="155"/>
      <c r="T31" s="156"/>
      <c r="U31" s="157"/>
      <c r="V31" s="155"/>
      <c r="W31" s="155"/>
      <c r="X31" s="155"/>
      <c r="Y31" s="155"/>
      <c r="Z31" s="155"/>
      <c r="AA31" s="99"/>
    </row>
    <row r="32" spans="1:27" s="100" customFormat="1" ht="15.95" customHeight="1">
      <c r="A32" s="154"/>
      <c r="B32" s="186"/>
      <c r="C32" s="187"/>
      <c r="D32" s="188"/>
      <c r="E32" s="161"/>
      <c r="F32" s="162"/>
      <c r="G32" s="163"/>
      <c r="H32" s="190"/>
      <c r="I32" s="161"/>
      <c r="J32" s="162"/>
      <c r="K32" s="192"/>
      <c r="L32" s="163"/>
      <c r="M32" s="107"/>
      <c r="N32" s="78" t="s">
        <v>23</v>
      </c>
      <c r="P32" s="78" t="s">
        <v>23</v>
      </c>
      <c r="Q32" s="108"/>
      <c r="R32" s="111" t="s">
        <v>27</v>
      </c>
      <c r="S32" s="155"/>
      <c r="T32" s="156"/>
      <c r="U32" s="157"/>
      <c r="V32" s="155"/>
      <c r="W32" s="155"/>
      <c r="X32" s="155"/>
      <c r="Y32" s="155"/>
      <c r="Z32" s="155"/>
      <c r="AA32" s="99"/>
    </row>
    <row r="33" spans="1:27" s="100" customFormat="1" ht="15.95" customHeight="1">
      <c r="A33" s="110" t="s">
        <v>23</v>
      </c>
      <c r="B33" s="186"/>
      <c r="C33" s="187"/>
      <c r="D33" s="188"/>
      <c r="E33" s="161"/>
      <c r="F33" s="162"/>
      <c r="G33" s="163"/>
      <c r="H33" s="190"/>
      <c r="I33" s="161"/>
      <c r="J33" s="162"/>
      <c r="K33" s="192"/>
      <c r="L33" s="163"/>
      <c r="S33" s="155"/>
      <c r="T33" s="156"/>
      <c r="U33" s="157"/>
      <c r="V33" s="155"/>
      <c r="W33" s="155"/>
      <c r="X33" s="155"/>
      <c r="Y33" s="155"/>
      <c r="Z33" s="155"/>
      <c r="AA33" s="99"/>
    </row>
    <row r="34" spans="1:27" s="100" customFormat="1" ht="15.95" customHeight="1">
      <c r="A34" s="154"/>
      <c r="B34" s="186"/>
      <c r="C34" s="187"/>
      <c r="D34" s="188"/>
      <c r="E34" s="161"/>
      <c r="F34" s="162"/>
      <c r="G34" s="163"/>
      <c r="H34" s="190"/>
      <c r="I34" s="161"/>
      <c r="J34" s="162"/>
      <c r="K34" s="192"/>
      <c r="L34" s="163"/>
      <c r="M34" s="107"/>
      <c r="N34" s="78" t="s">
        <v>23</v>
      </c>
      <c r="P34" s="78" t="s">
        <v>23</v>
      </c>
      <c r="Q34" s="108"/>
      <c r="R34" s="111" t="s">
        <v>28</v>
      </c>
      <c r="S34" s="155"/>
      <c r="T34" s="156"/>
      <c r="U34" s="157"/>
      <c r="V34" s="155"/>
      <c r="W34" s="155"/>
      <c r="X34" s="155"/>
      <c r="Y34" s="155"/>
      <c r="Z34" s="155"/>
      <c r="AA34" s="99"/>
    </row>
    <row r="35" spans="1:27" s="100" customFormat="1" ht="15.95" customHeight="1">
      <c r="A35" s="154"/>
      <c r="B35" s="186"/>
      <c r="C35" s="187"/>
      <c r="D35" s="188"/>
      <c r="E35" s="161"/>
      <c r="F35" s="162"/>
      <c r="G35" s="163"/>
      <c r="H35" s="190"/>
      <c r="I35" s="161"/>
      <c r="J35" s="162"/>
      <c r="K35" s="192"/>
      <c r="L35" s="163"/>
      <c r="M35" s="107"/>
      <c r="N35" s="78"/>
      <c r="P35" s="78"/>
      <c r="Q35" s="108"/>
      <c r="R35" s="111"/>
      <c r="S35" s="155"/>
      <c r="T35" s="156"/>
      <c r="U35" s="157"/>
      <c r="V35" s="155"/>
      <c r="W35" s="155"/>
      <c r="X35" s="155"/>
      <c r="Y35" s="155"/>
      <c r="Z35" s="155"/>
      <c r="AA35" s="99"/>
    </row>
    <row r="36" spans="1:27" s="100" customFormat="1" ht="15.95" customHeight="1">
      <c r="A36" s="110" t="s">
        <v>23</v>
      </c>
      <c r="B36" s="186"/>
      <c r="C36" s="187"/>
      <c r="D36" s="188"/>
      <c r="E36" s="161"/>
      <c r="F36" s="162"/>
      <c r="G36" s="163"/>
      <c r="H36" s="190"/>
      <c r="I36" s="161"/>
      <c r="J36" s="162"/>
      <c r="K36" s="192"/>
      <c r="L36" s="163"/>
      <c r="S36" s="155"/>
      <c r="T36" s="156"/>
      <c r="U36" s="157"/>
      <c r="V36" s="155"/>
      <c r="W36" s="155"/>
      <c r="X36" s="155"/>
      <c r="Y36" s="155"/>
      <c r="Z36" s="155"/>
      <c r="AA36" s="99"/>
    </row>
    <row r="37" spans="1:27" s="100" customFormat="1" ht="15.95" customHeight="1">
      <c r="A37" s="154"/>
      <c r="B37" s="186"/>
      <c r="C37" s="187"/>
      <c r="D37" s="188"/>
      <c r="E37" s="161"/>
      <c r="F37" s="162"/>
      <c r="G37" s="163"/>
      <c r="H37" s="190"/>
      <c r="I37" s="161"/>
      <c r="J37" s="162"/>
      <c r="K37" s="192"/>
      <c r="L37" s="163"/>
      <c r="M37" s="107"/>
      <c r="N37" s="108"/>
      <c r="O37" s="108"/>
      <c r="P37" s="108"/>
      <c r="Q37" s="108"/>
      <c r="R37" s="111"/>
      <c r="S37" s="155"/>
      <c r="T37" s="156"/>
      <c r="U37" s="157"/>
      <c r="V37" s="155"/>
      <c r="W37" s="155"/>
      <c r="X37" s="155"/>
      <c r="Y37" s="155"/>
      <c r="Z37" s="155"/>
      <c r="AA37" s="99"/>
    </row>
    <row r="38" spans="1:27" s="100" customFormat="1" ht="15.95" customHeight="1">
      <c r="A38" s="179"/>
      <c r="B38" s="186"/>
      <c r="C38" s="187"/>
      <c r="D38" s="188"/>
      <c r="E38" s="164"/>
      <c r="F38" s="165"/>
      <c r="G38" s="166"/>
      <c r="H38" s="180"/>
      <c r="I38" s="164"/>
      <c r="J38" s="165"/>
      <c r="K38" s="193"/>
      <c r="L38" s="166"/>
      <c r="M38" s="113"/>
      <c r="N38" s="114"/>
      <c r="O38" s="114"/>
      <c r="P38" s="114"/>
      <c r="Q38" s="114"/>
      <c r="R38" s="115"/>
      <c r="S38" s="155"/>
      <c r="T38" s="156"/>
      <c r="U38" s="157"/>
      <c r="V38" s="155"/>
      <c r="W38" s="155"/>
      <c r="X38" s="155"/>
      <c r="Y38" s="155"/>
      <c r="Z38" s="155"/>
      <c r="AA38" s="99"/>
    </row>
    <row r="39" spans="1:27" s="100" customFormat="1" ht="15.95" customHeight="1">
      <c r="A39" s="153"/>
      <c r="B39" s="186"/>
      <c r="C39" s="187"/>
      <c r="D39" s="188"/>
      <c r="E39" s="158"/>
      <c r="F39" s="159"/>
      <c r="G39" s="160"/>
      <c r="H39" s="189"/>
      <c r="I39" s="158"/>
      <c r="J39" s="159"/>
      <c r="K39" s="191"/>
      <c r="L39" s="160"/>
      <c r="M39" s="104"/>
      <c r="N39" s="105"/>
      <c r="O39" s="105"/>
      <c r="P39" s="105"/>
      <c r="Q39" s="105"/>
      <c r="R39" s="116"/>
      <c r="S39" s="155"/>
      <c r="T39" s="156"/>
      <c r="U39" s="157"/>
      <c r="V39" s="155"/>
      <c r="W39" s="155"/>
      <c r="X39" s="155"/>
      <c r="Y39" s="155"/>
      <c r="Z39" s="155"/>
      <c r="AA39" s="99"/>
    </row>
    <row r="40" spans="1:27" s="100" customFormat="1" ht="15.95" customHeight="1">
      <c r="A40" s="154"/>
      <c r="B40" s="186"/>
      <c r="C40" s="187"/>
      <c r="D40" s="188"/>
      <c r="E40" s="161"/>
      <c r="F40" s="162"/>
      <c r="G40" s="163"/>
      <c r="H40" s="190"/>
      <c r="I40" s="161"/>
      <c r="J40" s="162"/>
      <c r="K40" s="192"/>
      <c r="L40" s="163"/>
      <c r="M40" s="107"/>
      <c r="N40" s="78" t="s">
        <v>23</v>
      </c>
      <c r="P40" s="78" t="s">
        <v>23</v>
      </c>
      <c r="Q40" s="108"/>
      <c r="R40" s="111" t="s">
        <v>27</v>
      </c>
      <c r="S40" s="155"/>
      <c r="T40" s="156"/>
      <c r="U40" s="157"/>
      <c r="V40" s="155"/>
      <c r="W40" s="155"/>
      <c r="X40" s="155"/>
      <c r="Y40" s="155"/>
      <c r="Z40" s="155"/>
      <c r="AA40" s="99"/>
    </row>
    <row r="41" spans="1:27" s="100" customFormat="1" ht="15.95" customHeight="1">
      <c r="A41" s="110" t="s">
        <v>23</v>
      </c>
      <c r="B41" s="186"/>
      <c r="C41" s="187"/>
      <c r="D41" s="188"/>
      <c r="E41" s="161"/>
      <c r="F41" s="162"/>
      <c r="G41" s="163"/>
      <c r="H41" s="190"/>
      <c r="I41" s="161"/>
      <c r="J41" s="162"/>
      <c r="K41" s="192"/>
      <c r="L41" s="163"/>
      <c r="S41" s="155"/>
      <c r="T41" s="156"/>
      <c r="U41" s="157"/>
      <c r="V41" s="155"/>
      <c r="W41" s="155"/>
      <c r="X41" s="155"/>
      <c r="Y41" s="155"/>
      <c r="Z41" s="155"/>
      <c r="AA41" s="99"/>
    </row>
    <row r="42" spans="1:27" s="100" customFormat="1" ht="15.95" customHeight="1">
      <c r="A42" s="154"/>
      <c r="B42" s="186"/>
      <c r="C42" s="187"/>
      <c r="D42" s="188"/>
      <c r="E42" s="161"/>
      <c r="F42" s="162"/>
      <c r="G42" s="163"/>
      <c r="H42" s="190"/>
      <c r="I42" s="161"/>
      <c r="J42" s="162"/>
      <c r="K42" s="192"/>
      <c r="L42" s="163"/>
      <c r="M42" s="107"/>
      <c r="N42" s="78" t="s">
        <v>23</v>
      </c>
      <c r="P42" s="78" t="s">
        <v>23</v>
      </c>
      <c r="Q42" s="108"/>
      <c r="R42" s="111" t="s">
        <v>28</v>
      </c>
      <c r="S42" s="155"/>
      <c r="T42" s="156"/>
      <c r="U42" s="157"/>
      <c r="V42" s="155"/>
      <c r="W42" s="155"/>
      <c r="X42" s="155"/>
      <c r="Y42" s="155"/>
      <c r="Z42" s="155"/>
      <c r="AA42" s="99"/>
    </row>
    <row r="43" spans="1:27" s="100" customFormat="1" ht="15.95" customHeight="1">
      <c r="A43" s="154"/>
      <c r="B43" s="186"/>
      <c r="C43" s="187"/>
      <c r="D43" s="188"/>
      <c r="E43" s="161"/>
      <c r="F43" s="162"/>
      <c r="G43" s="163"/>
      <c r="H43" s="190"/>
      <c r="I43" s="161"/>
      <c r="J43" s="162"/>
      <c r="K43" s="192"/>
      <c r="L43" s="163"/>
      <c r="M43" s="107"/>
      <c r="N43" s="78"/>
      <c r="P43" s="78"/>
      <c r="Q43" s="108"/>
      <c r="R43" s="111"/>
      <c r="S43" s="155"/>
      <c r="T43" s="156"/>
      <c r="U43" s="157"/>
      <c r="V43" s="155"/>
      <c r="W43" s="155"/>
      <c r="X43" s="155"/>
      <c r="Y43" s="155"/>
      <c r="Z43" s="155"/>
      <c r="AA43" s="99"/>
    </row>
    <row r="44" spans="1:27" s="100" customFormat="1" ht="15.95" customHeight="1">
      <c r="A44" s="110" t="s">
        <v>23</v>
      </c>
      <c r="B44" s="186"/>
      <c r="C44" s="187"/>
      <c r="D44" s="188"/>
      <c r="E44" s="161"/>
      <c r="F44" s="162"/>
      <c r="G44" s="163"/>
      <c r="H44" s="190"/>
      <c r="I44" s="161"/>
      <c r="J44" s="162"/>
      <c r="K44" s="192"/>
      <c r="L44" s="163"/>
      <c r="S44" s="155"/>
      <c r="T44" s="156"/>
      <c r="U44" s="157"/>
      <c r="V44" s="155"/>
      <c r="W44" s="155"/>
      <c r="X44" s="155"/>
      <c r="Y44" s="155"/>
      <c r="Z44" s="155"/>
      <c r="AA44" s="99"/>
    </row>
    <row r="45" spans="1:27" s="100" customFormat="1" ht="15.95" customHeight="1">
      <c r="A45" s="154"/>
      <c r="B45" s="186"/>
      <c r="C45" s="187"/>
      <c r="D45" s="188"/>
      <c r="E45" s="161"/>
      <c r="F45" s="162"/>
      <c r="G45" s="163"/>
      <c r="H45" s="190"/>
      <c r="I45" s="161"/>
      <c r="J45" s="162"/>
      <c r="K45" s="192"/>
      <c r="L45" s="163"/>
      <c r="M45" s="107"/>
      <c r="N45" s="108"/>
      <c r="O45" s="108"/>
      <c r="P45" s="108"/>
      <c r="Q45" s="108"/>
      <c r="R45" s="109"/>
      <c r="S45" s="155"/>
      <c r="T45" s="156"/>
      <c r="U45" s="157"/>
      <c r="V45" s="155"/>
      <c r="W45" s="155"/>
      <c r="X45" s="155"/>
      <c r="Y45" s="155"/>
      <c r="Z45" s="155"/>
      <c r="AA45" s="99"/>
    </row>
    <row r="46" spans="1:27" s="100" customFormat="1" ht="15.95" customHeight="1">
      <c r="A46" s="179"/>
      <c r="B46" s="186"/>
      <c r="C46" s="187"/>
      <c r="D46" s="188"/>
      <c r="E46" s="164"/>
      <c r="F46" s="165"/>
      <c r="G46" s="166"/>
      <c r="H46" s="180"/>
      <c r="I46" s="164"/>
      <c r="J46" s="165"/>
      <c r="K46" s="193"/>
      <c r="L46" s="166"/>
      <c r="M46" s="113"/>
      <c r="N46" s="114"/>
      <c r="O46" s="114"/>
      <c r="P46" s="114"/>
      <c r="Q46" s="114"/>
      <c r="R46" s="117"/>
      <c r="S46" s="155"/>
      <c r="T46" s="156"/>
      <c r="U46" s="157"/>
      <c r="V46" s="155"/>
      <c r="W46" s="155"/>
      <c r="X46" s="155"/>
      <c r="Y46" s="155"/>
      <c r="Z46" s="155"/>
      <c r="AA46" s="99"/>
    </row>
    <row r="47" spans="1:27" s="100" customFormat="1" ht="15.95" customHeight="1">
      <c r="A47" s="99"/>
      <c r="B47" s="99"/>
      <c r="C47" s="99"/>
      <c r="D47" s="99"/>
      <c r="E47" s="99"/>
      <c r="F47" s="99"/>
      <c r="G47" s="99"/>
      <c r="H47" s="99"/>
      <c r="I47" s="99"/>
      <c r="J47" s="99"/>
      <c r="K47" s="99"/>
      <c r="L47" s="99"/>
      <c r="M47" s="99"/>
      <c r="N47" s="99"/>
      <c r="O47" s="99"/>
      <c r="P47" s="99"/>
      <c r="Q47" s="99"/>
      <c r="R47" s="99"/>
      <c r="S47" s="99"/>
      <c r="T47" s="99"/>
      <c r="U47" s="99"/>
      <c r="V47" s="99"/>
      <c r="W47" s="99"/>
      <c r="X47" s="99"/>
      <c r="Y47" s="99"/>
      <c r="Z47" s="99"/>
      <c r="AA47" s="99"/>
    </row>
    <row r="48" spans="1:27" s="100" customFormat="1" ht="15.95" customHeight="1"/>
    <row r="49" s="100" customFormat="1" ht="15.95" customHeight="1"/>
    <row r="50" ht="15.95" customHeight="1"/>
    <row r="51" ht="15.95" customHeight="1"/>
    <row r="52" ht="15.95" customHeight="1"/>
  </sheetData>
  <sheetProtection sheet="1" objects="1" scenarios="1" selectLockedCells="1" selectUnlockedCells="1"/>
  <mergeCells count="74">
    <mergeCell ref="T8:Y8"/>
    <mergeCell ref="A1:C1"/>
    <mergeCell ref="U3:V3"/>
    <mergeCell ref="X3:Y3"/>
    <mergeCell ref="S4:T4"/>
    <mergeCell ref="B6:F6"/>
    <mergeCell ref="D10:X11"/>
    <mergeCell ref="A15:Z15"/>
    <mergeCell ref="A17:A22"/>
    <mergeCell ref="B17:D22"/>
    <mergeCell ref="E17:W18"/>
    <mergeCell ref="X17:Z22"/>
    <mergeCell ref="E19:G22"/>
    <mergeCell ref="H19:H22"/>
    <mergeCell ref="I19:L20"/>
    <mergeCell ref="M19:R22"/>
    <mergeCell ref="S19:V20"/>
    <mergeCell ref="W19:W22"/>
    <mergeCell ref="I21:J22"/>
    <mergeCell ref="K21:L22"/>
    <mergeCell ref="S21:T22"/>
    <mergeCell ref="U21:V22"/>
    <mergeCell ref="A23:A24"/>
    <mergeCell ref="B23:D23"/>
    <mergeCell ref="E23:G26"/>
    <mergeCell ref="H23:H30"/>
    <mergeCell ref="I23:J30"/>
    <mergeCell ref="A26:A27"/>
    <mergeCell ref="A29:A30"/>
    <mergeCell ref="B29:D29"/>
    <mergeCell ref="B30:D30"/>
    <mergeCell ref="B24:D24"/>
    <mergeCell ref="B25:D25"/>
    <mergeCell ref="B26:D26"/>
    <mergeCell ref="E27:G30"/>
    <mergeCell ref="B28:D28"/>
    <mergeCell ref="B27:D27"/>
    <mergeCell ref="H31:H38"/>
    <mergeCell ref="I31:J38"/>
    <mergeCell ref="K31:L38"/>
    <mergeCell ref="K23:L30"/>
    <mergeCell ref="X23:Z23"/>
    <mergeCell ref="X24:Z24"/>
    <mergeCell ref="X25:Z25"/>
    <mergeCell ref="X26:Z26"/>
    <mergeCell ref="X27:Z29"/>
    <mergeCell ref="X30:Z30"/>
    <mergeCell ref="W23:W30"/>
    <mergeCell ref="W31:W38"/>
    <mergeCell ref="M28:R28"/>
    <mergeCell ref="M29:R29"/>
    <mergeCell ref="S23:T30"/>
    <mergeCell ref="U23:V30"/>
    <mergeCell ref="A34:A35"/>
    <mergeCell ref="A37:A38"/>
    <mergeCell ref="A31:A32"/>
    <mergeCell ref="B31:D38"/>
    <mergeCell ref="E31:G38"/>
    <mergeCell ref="C13:K13"/>
    <mergeCell ref="X31:Z38"/>
    <mergeCell ref="X39:Z46"/>
    <mergeCell ref="A42:A43"/>
    <mergeCell ref="A45:A46"/>
    <mergeCell ref="A39:A40"/>
    <mergeCell ref="B39:D46"/>
    <mergeCell ref="E39:G46"/>
    <mergeCell ref="H39:H46"/>
    <mergeCell ref="I39:J46"/>
    <mergeCell ref="K39:L46"/>
    <mergeCell ref="S39:T46"/>
    <mergeCell ref="U39:V46"/>
    <mergeCell ref="W39:W46"/>
    <mergeCell ref="S31:T38"/>
    <mergeCell ref="U31:V38"/>
  </mergeCells>
  <phoneticPr fontId="2"/>
  <pageMargins left="0.43307086614173229" right="0.19685039370078741" top="0.98425196850393704" bottom="0.70866141732283472"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C52"/>
  <sheetViews>
    <sheetView showGridLines="0" showRowColHeaders="0" zoomScale="90" zoomScaleNormal="90" workbookViewId="0">
      <selection activeCell="AC1" sqref="AC1"/>
    </sheetView>
  </sheetViews>
  <sheetFormatPr defaultRowHeight="13.5"/>
  <cols>
    <col min="1" max="1" width="3.625" style="81" customWidth="1"/>
    <col min="2" max="4" width="4.875" style="81" customWidth="1"/>
    <col min="5" max="8" width="4.125" style="81" customWidth="1"/>
    <col min="9" max="12" width="2.625" style="81" customWidth="1"/>
    <col min="13" max="13" width="3.125" style="81" customWidth="1"/>
    <col min="14" max="14" width="1.625" style="81" customWidth="1"/>
    <col min="15" max="15" width="3.125" style="81" customWidth="1"/>
    <col min="16" max="16" width="1.625" style="81" customWidth="1"/>
    <col min="17" max="17" width="3.125" style="81" customWidth="1"/>
    <col min="18" max="18" width="4.375" style="81" customWidth="1"/>
    <col min="19" max="19" width="3.125" style="81" customWidth="1"/>
    <col min="20" max="20" width="1.625" style="81" customWidth="1"/>
    <col min="21" max="21" width="3.125" style="81" customWidth="1"/>
    <col min="22" max="22" width="1.625" style="81" customWidth="1"/>
    <col min="23" max="23" width="3.125" style="81" customWidth="1"/>
    <col min="24" max="24" width="4.375" style="81" customWidth="1"/>
    <col min="25" max="28" width="4.125" style="81" customWidth="1"/>
    <col min="29" max="85" width="3.625" style="81" customWidth="1"/>
    <col min="86" max="16384" width="9" style="81"/>
  </cols>
  <sheetData>
    <row r="1" spans="1:29" ht="15.95" customHeight="1">
      <c r="A1" s="143" t="s">
        <v>133</v>
      </c>
      <c r="B1" s="143"/>
      <c r="C1" s="143"/>
      <c r="D1" s="143"/>
      <c r="E1" s="98"/>
      <c r="F1" s="98"/>
      <c r="G1" s="98"/>
      <c r="H1" s="98"/>
      <c r="I1" s="98"/>
      <c r="J1" s="98"/>
      <c r="K1" s="98"/>
      <c r="L1" s="98"/>
      <c r="M1" s="98"/>
      <c r="N1" s="98"/>
      <c r="O1" s="98"/>
      <c r="P1" s="98"/>
      <c r="Q1" s="98"/>
      <c r="R1" s="98"/>
      <c r="S1" s="98"/>
      <c r="T1" s="98"/>
      <c r="U1" s="98"/>
      <c r="V1" s="98"/>
      <c r="W1" s="98"/>
      <c r="X1" s="98"/>
      <c r="Y1" s="98"/>
      <c r="Z1" s="98"/>
      <c r="AA1" s="98"/>
      <c r="AB1" s="98"/>
      <c r="AC1" s="98"/>
    </row>
    <row r="2" spans="1:29" ht="15.95" customHeight="1">
      <c r="A2" s="118"/>
      <c r="B2" s="118"/>
      <c r="C2" s="118"/>
      <c r="D2" s="118"/>
      <c r="E2" s="98"/>
      <c r="F2" s="98"/>
      <c r="G2" s="98"/>
      <c r="H2" s="98"/>
      <c r="I2" s="98"/>
      <c r="J2" s="98"/>
      <c r="K2" s="98"/>
      <c r="L2" s="98"/>
      <c r="M2" s="98"/>
      <c r="N2" s="98"/>
      <c r="O2" s="98"/>
      <c r="P2" s="98"/>
      <c r="Q2" s="98"/>
      <c r="R2" s="98"/>
      <c r="S2" s="98"/>
      <c r="T2" s="98"/>
      <c r="U2" s="98"/>
      <c r="V2" s="98"/>
      <c r="W2" s="98"/>
      <c r="X2" s="98"/>
      <c r="Y2" s="98"/>
      <c r="Z2" s="98"/>
      <c r="AA2" s="98"/>
      <c r="AB2" s="98"/>
      <c r="AC2" s="98"/>
    </row>
    <row r="3" spans="1:29" s="100" customFormat="1" ht="15.95" customHeight="1">
      <c r="A3" s="99"/>
      <c r="B3" s="99"/>
      <c r="C3" s="99"/>
      <c r="D3" s="99"/>
      <c r="E3" s="99"/>
      <c r="F3" s="99"/>
      <c r="G3" s="99"/>
      <c r="H3" s="99"/>
      <c r="I3" s="99"/>
      <c r="J3" s="99"/>
      <c r="K3" s="99"/>
      <c r="L3" s="99"/>
      <c r="M3" s="99"/>
      <c r="N3" s="99"/>
      <c r="O3" s="99"/>
      <c r="P3" s="99"/>
      <c r="Q3" s="99"/>
      <c r="R3" s="99"/>
      <c r="S3" s="119"/>
      <c r="T3" s="182">
        <f>IF(入力!C19="","",入力!C19)</f>
        <v>6</v>
      </c>
      <c r="U3" s="182"/>
      <c r="V3" s="212" t="str">
        <f>IF(入力!L9="","",入力!L9)</f>
        <v>あ教学</v>
      </c>
      <c r="W3" s="212"/>
      <c r="X3" s="212"/>
      <c r="Y3" s="102" t="s">
        <v>1</v>
      </c>
      <c r="Z3" s="182" t="str">
        <f>IF(入力!C21="","",入力!C21)</f>
        <v>99-99</v>
      </c>
      <c r="AA3" s="182"/>
      <c r="AB3" s="102" t="s">
        <v>2</v>
      </c>
      <c r="AC3" s="99"/>
    </row>
    <row r="4" spans="1:29" s="100" customFormat="1" ht="15.95" customHeight="1">
      <c r="A4" s="99"/>
      <c r="B4" s="99"/>
      <c r="C4" s="99"/>
      <c r="D4" s="99"/>
      <c r="E4" s="99"/>
      <c r="F4" s="99"/>
      <c r="G4" s="99"/>
      <c r="H4" s="99"/>
      <c r="I4" s="99"/>
      <c r="J4" s="99"/>
      <c r="K4" s="99"/>
      <c r="L4" s="99"/>
      <c r="M4" s="99"/>
      <c r="N4" s="99"/>
      <c r="O4" s="99"/>
      <c r="P4" s="99"/>
      <c r="Q4" s="99"/>
      <c r="R4" s="99"/>
      <c r="S4" s="197" t="s">
        <v>111</v>
      </c>
      <c r="T4" s="197"/>
      <c r="U4" s="197"/>
      <c r="V4" s="197"/>
      <c r="W4" s="102">
        <f>IF(入力!C18="","",YEAR(入力!C18)-2018)</f>
        <v>7</v>
      </c>
      <c r="X4" s="102" t="s">
        <v>3</v>
      </c>
      <c r="Y4" s="102">
        <f>IF(入力!C18="","",MONTH(入力!C18))</f>
        <v>3</v>
      </c>
      <c r="Z4" s="102" t="s">
        <v>4</v>
      </c>
      <c r="AA4" s="102">
        <f>IF(入力!C18="","",DAY(入力!C18))</f>
        <v>14</v>
      </c>
      <c r="AB4" s="102" t="s">
        <v>5</v>
      </c>
      <c r="AC4" s="99"/>
    </row>
    <row r="5" spans="1:29" ht="15.95" customHeight="1">
      <c r="A5" s="98"/>
      <c r="B5" s="98"/>
      <c r="C5" s="98"/>
      <c r="D5" s="98"/>
      <c r="E5" s="98"/>
      <c r="F5" s="98"/>
      <c r="G5" s="98"/>
      <c r="H5" s="98"/>
      <c r="I5" s="98"/>
      <c r="J5" s="98"/>
      <c r="K5" s="98"/>
      <c r="L5" s="98"/>
      <c r="M5" s="98"/>
      <c r="N5" s="98"/>
      <c r="O5" s="98"/>
      <c r="P5" s="98"/>
      <c r="Q5" s="98"/>
      <c r="R5" s="98"/>
      <c r="S5" s="98"/>
      <c r="T5" s="98"/>
      <c r="U5" s="98"/>
      <c r="V5" s="98"/>
      <c r="W5" s="98"/>
      <c r="X5" s="98"/>
      <c r="Y5" s="98"/>
      <c r="Z5" s="98"/>
      <c r="AA5" s="98"/>
      <c r="AB5" s="98"/>
      <c r="AC5" s="98"/>
    </row>
    <row r="6" spans="1:29" s="100" customFormat="1" ht="15.95" customHeight="1">
      <c r="A6" s="99"/>
      <c r="B6" s="182" t="s">
        <v>22</v>
      </c>
      <c r="C6" s="182"/>
      <c r="D6" s="182"/>
      <c r="E6" s="182"/>
      <c r="F6" s="182"/>
      <c r="G6" s="102" t="s">
        <v>6</v>
      </c>
      <c r="H6" s="99"/>
      <c r="I6" s="99"/>
      <c r="J6" s="99"/>
      <c r="K6" s="99"/>
      <c r="L6" s="99"/>
      <c r="M6" s="99"/>
      <c r="N6" s="99"/>
      <c r="O6" s="99"/>
      <c r="P6" s="99"/>
      <c r="Q6" s="99"/>
      <c r="R6" s="99"/>
      <c r="S6" s="99"/>
      <c r="T6" s="99"/>
      <c r="U6" s="99"/>
      <c r="V6" s="99"/>
      <c r="W6" s="99"/>
      <c r="X6" s="99"/>
      <c r="Y6" s="99"/>
      <c r="Z6" s="99"/>
      <c r="AA6" s="99"/>
      <c r="AB6" s="99"/>
      <c r="AC6" s="99"/>
    </row>
    <row r="7" spans="1:29" ht="15.95" customHeight="1">
      <c r="A7" s="98"/>
      <c r="B7" s="98"/>
      <c r="C7" s="98"/>
      <c r="D7" s="98"/>
      <c r="E7" s="98"/>
      <c r="F7" s="98"/>
      <c r="G7" s="98"/>
      <c r="H7" s="98"/>
      <c r="I7" s="98"/>
      <c r="J7" s="98"/>
      <c r="K7" s="98"/>
      <c r="L7" s="98"/>
      <c r="M7" s="98"/>
      <c r="N7" s="98"/>
      <c r="O7" s="98"/>
      <c r="P7" s="98"/>
      <c r="Q7" s="98"/>
      <c r="R7" s="98"/>
      <c r="S7" s="98"/>
      <c r="T7" s="98"/>
      <c r="U7" s="98"/>
      <c r="V7" s="98"/>
      <c r="W7" s="98"/>
      <c r="X7" s="98"/>
      <c r="Y7" s="98"/>
      <c r="Z7" s="98"/>
      <c r="AA7" s="98"/>
      <c r="AB7" s="98"/>
      <c r="AC7" s="98"/>
    </row>
    <row r="8" spans="1:29" ht="15.95" customHeight="1">
      <c r="A8" s="98"/>
      <c r="B8" s="98"/>
      <c r="C8" s="98"/>
      <c r="D8" s="98"/>
      <c r="E8" s="98"/>
      <c r="F8" s="98"/>
      <c r="G8" s="98"/>
      <c r="H8" s="98"/>
      <c r="I8" s="98"/>
      <c r="J8" s="98"/>
      <c r="K8" s="98"/>
      <c r="L8" s="98"/>
      <c r="M8" s="98"/>
      <c r="N8" s="98"/>
      <c r="O8" s="98"/>
      <c r="P8" s="98"/>
      <c r="Q8" s="98"/>
      <c r="R8" s="98"/>
      <c r="T8" s="120"/>
      <c r="U8" s="211" t="str">
        <f>IF(入力!L4="","",入力!L4&amp;"教育委員会")</f>
        <v>あま市教育委員会</v>
      </c>
      <c r="V8" s="211"/>
      <c r="W8" s="211"/>
      <c r="X8" s="211"/>
      <c r="Y8" s="211"/>
      <c r="Z8" s="211"/>
      <c r="AA8" s="211"/>
      <c r="AB8" s="103"/>
      <c r="AC8" s="98"/>
    </row>
    <row r="9" spans="1:29" ht="15.95" customHeight="1">
      <c r="A9" s="98"/>
      <c r="B9" s="98"/>
      <c r="C9" s="98"/>
      <c r="D9" s="98"/>
      <c r="E9" s="98"/>
      <c r="F9" s="98"/>
      <c r="G9" s="98"/>
      <c r="H9" s="98"/>
      <c r="I9" s="98"/>
      <c r="J9" s="98"/>
      <c r="K9" s="98"/>
      <c r="L9" s="98"/>
      <c r="M9" s="98"/>
      <c r="N9" s="98"/>
      <c r="O9" s="98"/>
      <c r="P9" s="98"/>
      <c r="Q9" s="98"/>
      <c r="R9" s="98"/>
      <c r="S9" s="98"/>
      <c r="T9" s="98"/>
      <c r="U9" s="98"/>
      <c r="V9" s="98"/>
      <c r="W9" s="98"/>
      <c r="X9" s="98"/>
      <c r="Y9" s="98"/>
      <c r="Z9" s="98"/>
      <c r="AA9" s="98"/>
      <c r="AB9" s="98"/>
      <c r="AC9" s="98"/>
    </row>
    <row r="10" spans="1:29" ht="15.95" customHeight="1">
      <c r="A10" s="98"/>
      <c r="B10" s="98"/>
      <c r="C10" s="98"/>
      <c r="D10" s="210" t="str">
        <f>IF(OR(入力!C8="臨時的任用",入力!C8="任期付任用"),入力!C8,"　　　　　")&amp;"教員の"&amp;IF(入力!C10="採用","採用","任用期間"&amp;入力!C10)&amp;"について(内申)"</f>
        <v>臨時的任用教員の採用について(内申)</v>
      </c>
      <c r="E10" s="210"/>
      <c r="F10" s="210"/>
      <c r="G10" s="210"/>
      <c r="H10" s="210"/>
      <c r="I10" s="210"/>
      <c r="J10" s="210"/>
      <c r="K10" s="210"/>
      <c r="L10" s="210"/>
      <c r="M10" s="210"/>
      <c r="N10" s="210"/>
      <c r="O10" s="210"/>
      <c r="P10" s="210"/>
      <c r="Q10" s="210"/>
      <c r="R10" s="210"/>
      <c r="S10" s="210"/>
      <c r="T10" s="210"/>
      <c r="U10" s="210"/>
      <c r="V10" s="210"/>
      <c r="W10" s="210"/>
      <c r="X10" s="210"/>
      <c r="Y10" s="210"/>
      <c r="Z10" s="210"/>
      <c r="AA10" s="98"/>
      <c r="AB10" s="98"/>
      <c r="AC10" s="98"/>
    </row>
    <row r="11" spans="1:29" ht="15.95" customHeight="1">
      <c r="A11" s="98"/>
      <c r="B11" s="98"/>
      <c r="C11" s="98"/>
      <c r="D11" s="210"/>
      <c r="E11" s="210"/>
      <c r="F11" s="210"/>
      <c r="G11" s="210"/>
      <c r="H11" s="210"/>
      <c r="I11" s="210"/>
      <c r="J11" s="210"/>
      <c r="K11" s="210"/>
      <c r="L11" s="210"/>
      <c r="M11" s="210"/>
      <c r="N11" s="210"/>
      <c r="O11" s="210"/>
      <c r="P11" s="210"/>
      <c r="Q11" s="210"/>
      <c r="R11" s="210"/>
      <c r="S11" s="210"/>
      <c r="T11" s="210"/>
      <c r="U11" s="210"/>
      <c r="V11" s="210"/>
      <c r="W11" s="210"/>
      <c r="X11" s="210"/>
      <c r="Y11" s="210"/>
      <c r="Z11" s="210"/>
      <c r="AA11" s="98"/>
      <c r="AB11" s="98"/>
      <c r="AC11" s="98"/>
    </row>
    <row r="12" spans="1:29" ht="15.95" customHeight="1">
      <c r="A12" s="98"/>
      <c r="B12" s="98"/>
      <c r="C12" s="98"/>
      <c r="D12" s="98"/>
      <c r="E12" s="98"/>
      <c r="F12" s="98"/>
      <c r="G12" s="98"/>
      <c r="H12" s="98"/>
      <c r="I12" s="98"/>
      <c r="J12" s="98"/>
      <c r="K12" s="98"/>
      <c r="L12" s="98"/>
      <c r="M12" s="98"/>
      <c r="N12" s="98"/>
      <c r="O12" s="98"/>
      <c r="P12" s="98"/>
      <c r="Q12" s="98"/>
      <c r="R12" s="98"/>
      <c r="S12" s="98"/>
      <c r="T12" s="98"/>
      <c r="U12" s="98"/>
      <c r="V12" s="98"/>
      <c r="W12" s="98"/>
      <c r="X12" s="98"/>
      <c r="Y12" s="98"/>
      <c r="Z12" s="98"/>
      <c r="AA12" s="98"/>
      <c r="AB12" s="98"/>
      <c r="AC12" s="98"/>
    </row>
    <row r="13" spans="1:29" s="100" customFormat="1" ht="15.95" customHeight="1">
      <c r="A13" s="99"/>
      <c r="B13" s="99"/>
      <c r="C13" s="143" t="s">
        <v>7</v>
      </c>
      <c r="D13" s="143"/>
      <c r="E13" s="143"/>
      <c r="F13" s="143"/>
      <c r="G13" s="143"/>
      <c r="H13" s="143"/>
      <c r="I13" s="143"/>
      <c r="J13" s="143"/>
      <c r="K13" s="143"/>
      <c r="L13" s="99"/>
      <c r="M13" s="99"/>
      <c r="N13" s="99"/>
      <c r="O13" s="99"/>
      <c r="P13" s="99"/>
      <c r="Q13" s="99"/>
      <c r="R13" s="99"/>
      <c r="S13" s="99"/>
      <c r="T13" s="99"/>
      <c r="U13" s="99"/>
      <c r="V13" s="99"/>
      <c r="W13" s="99"/>
      <c r="X13" s="99"/>
      <c r="Y13" s="99"/>
      <c r="Z13" s="99"/>
      <c r="AA13" s="99"/>
      <c r="AB13" s="99"/>
      <c r="AC13" s="99"/>
    </row>
    <row r="14" spans="1:29" s="100" customFormat="1" ht="15.95" customHeight="1">
      <c r="A14" s="99"/>
      <c r="B14" s="99"/>
      <c r="C14" s="99"/>
      <c r="D14" s="99"/>
      <c r="E14" s="99"/>
      <c r="F14" s="99"/>
      <c r="G14" s="99"/>
      <c r="H14" s="99"/>
      <c r="I14" s="99"/>
      <c r="J14" s="99"/>
      <c r="K14" s="99"/>
      <c r="L14" s="99"/>
      <c r="M14" s="99"/>
      <c r="N14" s="99"/>
      <c r="O14" s="99"/>
      <c r="P14" s="99"/>
      <c r="Q14" s="99"/>
      <c r="R14" s="99"/>
      <c r="S14" s="99"/>
      <c r="T14" s="99"/>
      <c r="U14" s="99"/>
      <c r="V14" s="99"/>
      <c r="W14" s="99"/>
      <c r="X14" s="99"/>
      <c r="Y14" s="99"/>
      <c r="Z14" s="99"/>
      <c r="AA14" s="99"/>
      <c r="AB14" s="99"/>
      <c r="AC14" s="99"/>
    </row>
    <row r="15" spans="1:29" s="100" customFormat="1" ht="15.95" customHeight="1">
      <c r="A15" s="182" t="s">
        <v>8</v>
      </c>
      <c r="B15" s="182"/>
      <c r="C15" s="182"/>
      <c r="D15" s="182"/>
      <c r="E15" s="182"/>
      <c r="F15" s="182"/>
      <c r="G15" s="182"/>
      <c r="H15" s="182"/>
      <c r="I15" s="182"/>
      <c r="J15" s="182"/>
      <c r="K15" s="182"/>
      <c r="L15" s="182"/>
      <c r="M15" s="182"/>
      <c r="N15" s="182"/>
      <c r="O15" s="182"/>
      <c r="P15" s="182"/>
      <c r="Q15" s="182"/>
      <c r="R15" s="182"/>
      <c r="S15" s="182"/>
      <c r="T15" s="182"/>
      <c r="U15" s="182"/>
      <c r="V15" s="182"/>
      <c r="W15" s="182"/>
      <c r="X15" s="182"/>
      <c r="Y15" s="182"/>
      <c r="Z15" s="182"/>
      <c r="AA15" s="182"/>
      <c r="AB15" s="182"/>
      <c r="AC15" s="99"/>
    </row>
    <row r="16" spans="1:29" s="100" customFormat="1" ht="15.95" customHeight="1">
      <c r="A16" s="99"/>
      <c r="B16" s="99"/>
      <c r="C16" s="99"/>
      <c r="D16" s="99"/>
      <c r="E16" s="99"/>
      <c r="F16" s="99"/>
      <c r="G16" s="99"/>
      <c r="H16" s="99"/>
      <c r="I16" s="99"/>
      <c r="J16" s="99"/>
      <c r="K16" s="99"/>
      <c r="L16" s="99"/>
      <c r="M16" s="99"/>
      <c r="N16" s="99"/>
      <c r="O16" s="99"/>
      <c r="P16" s="99"/>
      <c r="Q16" s="99"/>
      <c r="R16" s="99"/>
      <c r="S16" s="99"/>
      <c r="T16" s="99"/>
      <c r="U16" s="99"/>
      <c r="V16" s="99"/>
      <c r="W16" s="99"/>
      <c r="X16" s="99"/>
      <c r="Y16" s="99"/>
      <c r="Z16" s="99"/>
      <c r="AA16" s="99"/>
      <c r="AB16" s="99"/>
      <c r="AC16" s="99"/>
    </row>
    <row r="17" spans="1:29" s="100" customFormat="1" ht="15.95" customHeight="1">
      <c r="A17" s="183" t="s">
        <v>163</v>
      </c>
      <c r="B17" s="156" t="s">
        <v>25</v>
      </c>
      <c r="C17" s="184"/>
      <c r="D17" s="185"/>
      <c r="E17" s="147" t="str">
        <f>IF(入力!C8="","",入力!C8)&amp;"教員"</f>
        <v>臨時的任用教員</v>
      </c>
      <c r="F17" s="148"/>
      <c r="G17" s="148"/>
      <c r="H17" s="148"/>
      <c r="I17" s="148"/>
      <c r="J17" s="148"/>
      <c r="K17" s="148"/>
      <c r="L17" s="148"/>
      <c r="M17" s="148"/>
      <c r="N17" s="148"/>
      <c r="O17" s="148"/>
      <c r="P17" s="148"/>
      <c r="Q17" s="148"/>
      <c r="R17" s="148"/>
      <c r="S17" s="148"/>
      <c r="T17" s="148"/>
      <c r="U17" s="148"/>
      <c r="V17" s="148"/>
      <c r="W17" s="148"/>
      <c r="X17" s="148"/>
      <c r="Y17" s="149"/>
      <c r="Z17" s="155" t="str">
        <f>IF(入力!C10="更新","更新","延長")&amp;"事由"</f>
        <v>延長事由</v>
      </c>
      <c r="AA17" s="155"/>
      <c r="AB17" s="155"/>
      <c r="AC17" s="99"/>
    </row>
    <row r="18" spans="1:29" s="100" customFormat="1" ht="15.95" customHeight="1">
      <c r="A18" s="154"/>
      <c r="B18" s="156"/>
      <c r="C18" s="184"/>
      <c r="D18" s="185"/>
      <c r="E18" s="150"/>
      <c r="F18" s="151"/>
      <c r="G18" s="151"/>
      <c r="H18" s="151"/>
      <c r="I18" s="151"/>
      <c r="J18" s="151"/>
      <c r="K18" s="151"/>
      <c r="L18" s="151"/>
      <c r="M18" s="151"/>
      <c r="N18" s="151"/>
      <c r="O18" s="151"/>
      <c r="P18" s="151"/>
      <c r="Q18" s="151"/>
      <c r="R18" s="151"/>
      <c r="S18" s="151"/>
      <c r="T18" s="151"/>
      <c r="U18" s="151"/>
      <c r="V18" s="151"/>
      <c r="W18" s="151"/>
      <c r="X18" s="151"/>
      <c r="Y18" s="152"/>
      <c r="Z18" s="155"/>
      <c r="AA18" s="155"/>
      <c r="AB18" s="155"/>
      <c r="AC18" s="99"/>
    </row>
    <row r="19" spans="1:29" s="100" customFormat="1" ht="15.95" customHeight="1">
      <c r="A19" s="154"/>
      <c r="B19" s="156"/>
      <c r="C19" s="184"/>
      <c r="D19" s="185"/>
      <c r="E19" s="158" t="s">
        <v>10</v>
      </c>
      <c r="F19" s="159"/>
      <c r="G19" s="160"/>
      <c r="H19" s="194" t="s">
        <v>26</v>
      </c>
      <c r="I19" s="158" t="s">
        <v>29</v>
      </c>
      <c r="J19" s="159"/>
      <c r="K19" s="159"/>
      <c r="L19" s="160"/>
      <c r="M19" s="179" t="s">
        <v>32</v>
      </c>
      <c r="N19" s="179"/>
      <c r="O19" s="179"/>
      <c r="P19" s="179"/>
      <c r="Q19" s="179"/>
      <c r="R19" s="179"/>
      <c r="S19" s="179" t="str">
        <f>IF(入力!C10="更新","更新","延長")&amp;"期間"</f>
        <v>延長期間</v>
      </c>
      <c r="T19" s="179"/>
      <c r="U19" s="179"/>
      <c r="V19" s="179"/>
      <c r="W19" s="179"/>
      <c r="X19" s="179"/>
      <c r="Y19" s="180" t="s">
        <v>12</v>
      </c>
      <c r="Z19" s="155"/>
      <c r="AA19" s="155"/>
      <c r="AB19" s="155"/>
      <c r="AC19" s="99"/>
    </row>
    <row r="20" spans="1:29" s="100" customFormat="1" ht="15.95" customHeight="1">
      <c r="A20" s="154"/>
      <c r="B20" s="156"/>
      <c r="C20" s="184"/>
      <c r="D20" s="185"/>
      <c r="E20" s="161"/>
      <c r="F20" s="162"/>
      <c r="G20" s="163"/>
      <c r="H20" s="195"/>
      <c r="I20" s="164"/>
      <c r="J20" s="165"/>
      <c r="K20" s="165"/>
      <c r="L20" s="166"/>
      <c r="M20" s="155"/>
      <c r="N20" s="155"/>
      <c r="O20" s="155"/>
      <c r="P20" s="155"/>
      <c r="Q20" s="155"/>
      <c r="R20" s="155"/>
      <c r="S20" s="155"/>
      <c r="T20" s="155"/>
      <c r="U20" s="155"/>
      <c r="V20" s="155"/>
      <c r="W20" s="155"/>
      <c r="X20" s="155"/>
      <c r="Y20" s="181"/>
      <c r="Z20" s="155"/>
      <c r="AA20" s="155"/>
      <c r="AB20" s="155"/>
      <c r="AC20" s="99"/>
    </row>
    <row r="21" spans="1:29" s="100" customFormat="1" ht="15.95" customHeight="1">
      <c r="A21" s="154"/>
      <c r="B21" s="156"/>
      <c r="C21" s="184"/>
      <c r="D21" s="185"/>
      <c r="E21" s="161"/>
      <c r="F21" s="162"/>
      <c r="G21" s="163"/>
      <c r="H21" s="195"/>
      <c r="I21" s="158" t="s">
        <v>30</v>
      </c>
      <c r="J21" s="159"/>
      <c r="K21" s="191" t="s">
        <v>31</v>
      </c>
      <c r="L21" s="160"/>
      <c r="M21" s="155"/>
      <c r="N21" s="155"/>
      <c r="O21" s="155"/>
      <c r="P21" s="155"/>
      <c r="Q21" s="155"/>
      <c r="R21" s="155"/>
      <c r="S21" s="155"/>
      <c r="T21" s="155"/>
      <c r="U21" s="155"/>
      <c r="V21" s="155"/>
      <c r="W21" s="155"/>
      <c r="X21" s="155"/>
      <c r="Y21" s="181"/>
      <c r="Z21" s="155"/>
      <c r="AA21" s="155"/>
      <c r="AB21" s="155"/>
      <c r="AC21" s="99"/>
    </row>
    <row r="22" spans="1:29" s="100" customFormat="1" ht="15.95" customHeight="1">
      <c r="A22" s="179"/>
      <c r="B22" s="156"/>
      <c r="C22" s="184"/>
      <c r="D22" s="185"/>
      <c r="E22" s="164"/>
      <c r="F22" s="165"/>
      <c r="G22" s="166"/>
      <c r="H22" s="196"/>
      <c r="I22" s="164"/>
      <c r="J22" s="165"/>
      <c r="K22" s="193"/>
      <c r="L22" s="166"/>
      <c r="M22" s="155"/>
      <c r="N22" s="155"/>
      <c r="O22" s="155"/>
      <c r="P22" s="155"/>
      <c r="Q22" s="155"/>
      <c r="R22" s="155"/>
      <c r="S22" s="155"/>
      <c r="T22" s="155"/>
      <c r="U22" s="155"/>
      <c r="V22" s="155"/>
      <c r="W22" s="155"/>
      <c r="X22" s="155"/>
      <c r="Y22" s="181"/>
      <c r="Z22" s="155"/>
      <c r="AA22" s="155"/>
      <c r="AB22" s="155"/>
      <c r="AC22" s="99"/>
    </row>
    <row r="23" spans="1:29" s="100" customFormat="1" ht="15.95" customHeight="1">
      <c r="A23" s="153">
        <f>IF(入力!C13="","",YEAR(入力!C13)-2018)</f>
        <v>7</v>
      </c>
      <c r="B23" s="121"/>
      <c r="C23" s="122"/>
      <c r="D23" s="123"/>
      <c r="E23" s="198" t="str">
        <f>IF(OR(入力!C3="",入力!D3=""),"",入力!C3&amp;入力!D3)</f>
        <v/>
      </c>
      <c r="F23" s="199"/>
      <c r="G23" s="200"/>
      <c r="H23" s="189" t="str">
        <f>IF(入力!C9="","",入力!C9)</f>
        <v>教諭</v>
      </c>
      <c r="I23" s="158">
        <f>IF(H23="","",IF(H23="講師",1,2))</f>
        <v>2</v>
      </c>
      <c r="J23" s="159"/>
      <c r="K23" s="191">
        <f>IF(入力!C12="","",入力!C12)</f>
        <v>73</v>
      </c>
      <c r="L23" s="160"/>
      <c r="M23" s="104"/>
      <c r="N23" s="105"/>
      <c r="O23" s="105"/>
      <c r="P23" s="105"/>
      <c r="Q23" s="105"/>
      <c r="R23" s="106"/>
      <c r="S23" s="105"/>
      <c r="T23" s="105"/>
      <c r="U23" s="105"/>
      <c r="V23" s="105"/>
      <c r="W23" s="105"/>
      <c r="X23" s="106"/>
      <c r="Y23" s="155" t="str">
        <f>IF(入力!C5="","",入力!C5)</f>
        <v/>
      </c>
      <c r="Z23" s="144"/>
      <c r="AA23" s="145"/>
      <c r="AB23" s="146"/>
      <c r="AC23" s="99"/>
    </row>
    <row r="24" spans="1:29" s="100" customFormat="1" ht="15.95" customHeight="1">
      <c r="A24" s="154"/>
      <c r="B24" s="77"/>
      <c r="C24" s="78"/>
      <c r="D24" s="79"/>
      <c r="E24" s="201"/>
      <c r="F24" s="202"/>
      <c r="G24" s="203"/>
      <c r="H24" s="190"/>
      <c r="I24" s="161"/>
      <c r="J24" s="162"/>
      <c r="K24" s="192"/>
      <c r="L24" s="163"/>
      <c r="M24" s="107">
        <f>IF(入力!C14="","",YEAR(入力!C14)-2018)</f>
        <v>6</v>
      </c>
      <c r="N24" s="80" t="s">
        <v>23</v>
      </c>
      <c r="O24" s="108">
        <f>IF(入力!C14="","",MONTH(入力!C14))</f>
        <v>4</v>
      </c>
      <c r="P24" s="80" t="s">
        <v>23</v>
      </c>
      <c r="Q24" s="108">
        <f>IF(入力!C14="","",DAY(入力!C14))</f>
        <v>1</v>
      </c>
      <c r="R24" s="124" t="s">
        <v>27</v>
      </c>
      <c r="S24" s="108">
        <f>IF(入力!C13="","",YEAR(入力!C13)-2018)</f>
        <v>7</v>
      </c>
      <c r="T24" s="80" t="s">
        <v>23</v>
      </c>
      <c r="U24" s="108">
        <f>IF(入力!C13="","",MONTH(入力!C13))</f>
        <v>4</v>
      </c>
      <c r="V24" s="80" t="s">
        <v>23</v>
      </c>
      <c r="W24" s="108">
        <f>IF(入力!C13="","",DAY(入力!C13))</f>
        <v>1</v>
      </c>
      <c r="X24" s="124" t="s">
        <v>27</v>
      </c>
      <c r="Y24" s="155"/>
      <c r="Z24" s="170" t="str">
        <f>IF(入力!C15="","",入力!C15)</f>
        <v/>
      </c>
      <c r="AA24" s="171"/>
      <c r="AB24" s="172"/>
      <c r="AC24" s="99"/>
    </row>
    <row r="25" spans="1:29" s="100" customFormat="1" ht="15.95" customHeight="1">
      <c r="A25" s="110" t="s">
        <v>23</v>
      </c>
      <c r="B25" s="161" t="str">
        <f>IF(入力!L4="","",入力!L4&amp;"立")</f>
        <v>あま市立</v>
      </c>
      <c r="C25" s="162"/>
      <c r="D25" s="163"/>
      <c r="E25" s="201"/>
      <c r="F25" s="202"/>
      <c r="G25" s="203"/>
      <c r="H25" s="190"/>
      <c r="I25" s="161"/>
      <c r="J25" s="162"/>
      <c r="K25" s="192"/>
      <c r="L25" s="163"/>
      <c r="M25" s="107"/>
      <c r="N25" s="108"/>
      <c r="O25" s="108"/>
      <c r="P25" s="108"/>
      <c r="Q25" s="108"/>
      <c r="R25" s="130"/>
      <c r="S25" s="99"/>
      <c r="T25" s="99"/>
      <c r="U25" s="99"/>
      <c r="V25" s="99"/>
      <c r="W25" s="99"/>
      <c r="X25" s="99"/>
      <c r="Y25" s="155"/>
      <c r="Z25" s="170" t="str">
        <f>IF(入力!C16="","",入力!C16)</f>
        <v/>
      </c>
      <c r="AA25" s="171"/>
      <c r="AB25" s="172"/>
      <c r="AC25" s="99"/>
    </row>
    <row r="26" spans="1:29" s="100" customFormat="1" ht="15.95" customHeight="1">
      <c r="A26" s="154">
        <f>IF(入力!C13="","",MONTH(入力!C13))</f>
        <v>4</v>
      </c>
      <c r="B26" s="161" t="str">
        <f>IF(入力!L5="","",入力!L5)</f>
        <v>甚目寺東小学校</v>
      </c>
      <c r="C26" s="162"/>
      <c r="D26" s="163"/>
      <c r="E26" s="201"/>
      <c r="F26" s="202"/>
      <c r="G26" s="203"/>
      <c r="H26" s="190"/>
      <c r="I26" s="161"/>
      <c r="J26" s="162"/>
      <c r="K26" s="192"/>
      <c r="L26" s="163"/>
      <c r="M26" s="107">
        <f>IF(入力!D14="","",YEAR(入力!D14)-2018)</f>
        <v>7</v>
      </c>
      <c r="N26" s="80" t="s">
        <v>23</v>
      </c>
      <c r="O26" s="108">
        <f>IF(入力!D14="","",MONTH(入力!D14))</f>
        <v>3</v>
      </c>
      <c r="P26" s="80" t="s">
        <v>23</v>
      </c>
      <c r="Q26" s="108">
        <f>IF(入力!D14="","",DAY(入力!D14))</f>
        <v>31</v>
      </c>
      <c r="R26" s="124" t="s">
        <v>28</v>
      </c>
      <c r="S26" s="108">
        <f>IF(入力!D13="","",YEAR(入力!D13)-2018)</f>
        <v>8</v>
      </c>
      <c r="T26" s="80" t="s">
        <v>23</v>
      </c>
      <c r="U26" s="108">
        <f>IF(入力!D13="","",MONTH(入力!D13))</f>
        <v>3</v>
      </c>
      <c r="V26" s="80" t="s">
        <v>23</v>
      </c>
      <c r="W26" s="108">
        <f>IF(入力!D13="","",DAY(入力!D13))</f>
        <v>31</v>
      </c>
      <c r="X26" s="124" t="s">
        <v>28</v>
      </c>
      <c r="Y26" s="155"/>
      <c r="Z26" s="173" t="str">
        <f>IF(入力!C11="欠員補充","欠員補充",IF(入力!C17="","","("&amp;入力!C17&amp;")"))</f>
        <v/>
      </c>
      <c r="AA26" s="174"/>
      <c r="AB26" s="175"/>
      <c r="AC26" s="99"/>
    </row>
    <row r="27" spans="1:29" s="100" customFormat="1" ht="15.95" customHeight="1">
      <c r="A27" s="154"/>
      <c r="B27" s="161" t="str">
        <f>IF(入力!L6="","","（"&amp;DBCS(入力!L6)&amp;"）")</f>
        <v>（６０３５５）</v>
      </c>
      <c r="C27" s="182"/>
      <c r="D27" s="163"/>
      <c r="E27" s="204" t="str">
        <f>IF(入力!C4="","(　　　　)","("&amp;入力!C4&amp;")")</f>
        <v>(　　　　)</v>
      </c>
      <c r="F27" s="205"/>
      <c r="G27" s="206"/>
      <c r="H27" s="190"/>
      <c r="I27" s="161"/>
      <c r="J27" s="162"/>
      <c r="K27" s="192"/>
      <c r="L27" s="163"/>
      <c r="M27" s="107"/>
      <c r="N27" s="80"/>
      <c r="O27" s="108"/>
      <c r="P27" s="80"/>
      <c r="Q27" s="108"/>
      <c r="R27" s="124"/>
      <c r="S27" s="108"/>
      <c r="T27" s="80"/>
      <c r="U27" s="108"/>
      <c r="V27" s="80"/>
      <c r="W27" s="108"/>
      <c r="X27" s="124"/>
      <c r="Y27" s="155"/>
      <c r="Z27" s="176" t="str">
        <f>IF(入力!C11="欠員補充",IF(入力!F9="○","（育短２名）のため","のため"),IF(入力!C11="","",入力!C11))</f>
        <v/>
      </c>
      <c r="AA27" s="177"/>
      <c r="AB27" s="178"/>
      <c r="AC27" s="99"/>
    </row>
    <row r="28" spans="1:29" s="100" customFormat="1" ht="15.95" customHeight="1">
      <c r="A28" s="110" t="s">
        <v>23</v>
      </c>
      <c r="B28" s="77"/>
      <c r="C28" s="78"/>
      <c r="D28" s="79"/>
      <c r="E28" s="204"/>
      <c r="F28" s="205"/>
      <c r="G28" s="206"/>
      <c r="H28" s="190"/>
      <c r="I28" s="161"/>
      <c r="J28" s="162"/>
      <c r="K28" s="192"/>
      <c r="L28" s="163"/>
      <c r="M28" s="170" t="str">
        <f>" 週"&amp;IF(入力!F8="","　　",入力!F8)&amp;"日　・"</f>
        <v xml:space="preserve"> 週5日　・</v>
      </c>
      <c r="N28" s="171"/>
      <c r="O28" s="171"/>
      <c r="P28" s="171"/>
      <c r="Q28" s="171"/>
      <c r="R28" s="172"/>
      <c r="S28" s="170" t="str">
        <f>" 週"&amp;IF(入力!F8="","　　",入力!F8)&amp;"日　・"</f>
        <v xml:space="preserve"> 週5日　・</v>
      </c>
      <c r="T28" s="143"/>
      <c r="U28" s="143"/>
      <c r="V28" s="143"/>
      <c r="W28" s="143"/>
      <c r="X28" s="172"/>
      <c r="Y28" s="155"/>
      <c r="Z28" s="176"/>
      <c r="AA28" s="177"/>
      <c r="AB28" s="178"/>
      <c r="AC28" s="99"/>
    </row>
    <row r="29" spans="1:29" s="100" customFormat="1" ht="15.95" customHeight="1">
      <c r="A29" s="154">
        <f>IF(入力!C13="","",DAY(入力!C13))</f>
        <v>1</v>
      </c>
      <c r="B29" s="77"/>
      <c r="C29" s="78"/>
      <c r="D29" s="79"/>
      <c r="E29" s="204"/>
      <c r="F29" s="205"/>
      <c r="G29" s="206"/>
      <c r="H29" s="190"/>
      <c r="I29" s="161"/>
      <c r="J29" s="162"/>
      <c r="K29" s="192"/>
      <c r="L29" s="163"/>
      <c r="M29" s="170" t="str">
        <f>" 週"&amp;IF(入力!G8="","    ",入力!G8)&amp;"時間"&amp;IF(入力!H8="","    ",入力!H8)&amp;"分"</f>
        <v xml:space="preserve"> 週19時間10分</v>
      </c>
      <c r="N29" s="171"/>
      <c r="O29" s="171"/>
      <c r="P29" s="171"/>
      <c r="Q29" s="171"/>
      <c r="R29" s="172"/>
      <c r="S29" s="170" t="str">
        <f>" 週"&amp;IF(入力!G8="","    ",入力!G8)&amp;"時間"&amp;IF(入力!H8="","    ",入力!H8)&amp;"分"</f>
        <v xml:space="preserve"> 週19時間10分</v>
      </c>
      <c r="T29" s="171"/>
      <c r="U29" s="171"/>
      <c r="V29" s="171"/>
      <c r="W29" s="171"/>
      <c r="X29" s="172"/>
      <c r="Y29" s="155"/>
      <c r="Z29" s="176"/>
      <c r="AA29" s="177"/>
      <c r="AB29" s="178"/>
      <c r="AC29" s="99"/>
    </row>
    <row r="30" spans="1:29" s="100" customFormat="1" ht="15.95" customHeight="1">
      <c r="A30" s="179"/>
      <c r="B30" s="125"/>
      <c r="C30" s="126"/>
      <c r="D30" s="127"/>
      <c r="E30" s="207"/>
      <c r="F30" s="208"/>
      <c r="G30" s="209"/>
      <c r="H30" s="180"/>
      <c r="I30" s="164"/>
      <c r="J30" s="165"/>
      <c r="K30" s="193"/>
      <c r="L30" s="166"/>
      <c r="M30" s="113"/>
      <c r="N30" s="114"/>
      <c r="O30" s="114"/>
      <c r="P30" s="114"/>
      <c r="Q30" s="114"/>
      <c r="R30" s="128"/>
      <c r="S30" s="114"/>
      <c r="T30" s="114"/>
      <c r="U30" s="114"/>
      <c r="V30" s="114"/>
      <c r="W30" s="114"/>
      <c r="X30" s="128"/>
      <c r="Y30" s="155"/>
      <c r="Z30" s="167"/>
      <c r="AA30" s="168"/>
      <c r="AB30" s="169"/>
      <c r="AC30" s="99"/>
    </row>
    <row r="31" spans="1:29" s="100" customFormat="1" ht="15.95" customHeight="1">
      <c r="A31" s="153"/>
      <c r="B31" s="186"/>
      <c r="C31" s="187"/>
      <c r="D31" s="188"/>
      <c r="E31" s="158"/>
      <c r="F31" s="159"/>
      <c r="G31" s="160"/>
      <c r="H31" s="189"/>
      <c r="I31" s="158"/>
      <c r="J31" s="159"/>
      <c r="K31" s="191"/>
      <c r="L31" s="160"/>
      <c r="M31" s="104"/>
      <c r="N31" s="105"/>
      <c r="O31" s="105"/>
      <c r="P31" s="105"/>
      <c r="Q31" s="105"/>
      <c r="R31" s="129"/>
      <c r="S31" s="104"/>
      <c r="T31" s="105"/>
      <c r="U31" s="105"/>
      <c r="V31" s="105"/>
      <c r="W31" s="105"/>
      <c r="X31" s="129"/>
      <c r="Y31" s="155"/>
      <c r="Z31" s="155"/>
      <c r="AA31" s="155"/>
      <c r="AB31" s="155"/>
      <c r="AC31" s="99"/>
    </row>
    <row r="32" spans="1:29" s="100" customFormat="1" ht="15.95" customHeight="1">
      <c r="A32" s="154"/>
      <c r="B32" s="186"/>
      <c r="C32" s="187"/>
      <c r="D32" s="188"/>
      <c r="E32" s="161"/>
      <c r="F32" s="162"/>
      <c r="G32" s="163"/>
      <c r="H32" s="190"/>
      <c r="I32" s="161"/>
      <c r="J32" s="162"/>
      <c r="K32" s="192"/>
      <c r="L32" s="163"/>
      <c r="M32" s="107"/>
      <c r="N32" s="108"/>
      <c r="O32" s="108"/>
      <c r="P32" s="108"/>
      <c r="Q32" s="108"/>
      <c r="R32" s="124"/>
      <c r="S32" s="107"/>
      <c r="T32" s="108"/>
      <c r="U32" s="108"/>
      <c r="V32" s="108"/>
      <c r="W32" s="108"/>
      <c r="X32" s="124"/>
      <c r="Y32" s="155"/>
      <c r="Z32" s="155"/>
      <c r="AA32" s="155"/>
      <c r="AB32" s="155"/>
      <c r="AC32" s="99"/>
    </row>
    <row r="33" spans="1:29" s="100" customFormat="1" ht="15.95" customHeight="1">
      <c r="A33" s="110" t="s">
        <v>23</v>
      </c>
      <c r="B33" s="186"/>
      <c r="C33" s="187"/>
      <c r="D33" s="188"/>
      <c r="E33" s="161"/>
      <c r="F33" s="162"/>
      <c r="G33" s="163"/>
      <c r="H33" s="190"/>
      <c r="I33" s="161"/>
      <c r="J33" s="162"/>
      <c r="K33" s="192"/>
      <c r="L33" s="163"/>
      <c r="M33" s="107"/>
      <c r="N33" s="78" t="s">
        <v>23</v>
      </c>
      <c r="O33" s="108"/>
      <c r="P33" s="78" t="s">
        <v>23</v>
      </c>
      <c r="Q33" s="108"/>
      <c r="R33" s="124" t="s">
        <v>27</v>
      </c>
      <c r="S33" s="107"/>
      <c r="T33" s="78" t="s">
        <v>23</v>
      </c>
      <c r="U33" s="108"/>
      <c r="V33" s="78" t="s">
        <v>23</v>
      </c>
      <c r="W33" s="108"/>
      <c r="X33" s="124" t="s">
        <v>27</v>
      </c>
      <c r="Y33" s="155"/>
      <c r="Z33" s="155"/>
      <c r="AA33" s="155"/>
      <c r="AB33" s="155"/>
      <c r="AC33" s="99"/>
    </row>
    <row r="34" spans="1:29" s="100" customFormat="1" ht="15.95" customHeight="1">
      <c r="A34" s="154"/>
      <c r="B34" s="186"/>
      <c r="C34" s="187"/>
      <c r="D34" s="188"/>
      <c r="E34" s="161"/>
      <c r="F34" s="162"/>
      <c r="G34" s="163"/>
      <c r="H34" s="190"/>
      <c r="I34" s="161"/>
      <c r="J34" s="162"/>
      <c r="K34" s="192"/>
      <c r="L34" s="163"/>
      <c r="M34" s="107"/>
      <c r="N34" s="78"/>
      <c r="O34" s="108"/>
      <c r="P34" s="78"/>
      <c r="Q34" s="108"/>
      <c r="R34" s="124"/>
      <c r="S34" s="107"/>
      <c r="T34" s="78"/>
      <c r="U34" s="108"/>
      <c r="V34" s="78"/>
      <c r="W34" s="108"/>
      <c r="X34" s="124"/>
      <c r="Y34" s="155"/>
      <c r="Z34" s="155"/>
      <c r="AA34" s="155"/>
      <c r="AB34" s="155"/>
      <c r="AC34" s="99"/>
    </row>
    <row r="35" spans="1:29" s="100" customFormat="1" ht="15.95" customHeight="1">
      <c r="A35" s="154"/>
      <c r="B35" s="186"/>
      <c r="C35" s="187"/>
      <c r="D35" s="188"/>
      <c r="E35" s="161"/>
      <c r="F35" s="162"/>
      <c r="G35" s="163"/>
      <c r="H35" s="190"/>
      <c r="I35" s="161"/>
      <c r="J35" s="162"/>
      <c r="K35" s="192"/>
      <c r="L35" s="163"/>
      <c r="M35" s="107"/>
      <c r="N35" s="78"/>
      <c r="O35" s="108"/>
      <c r="P35" s="78"/>
      <c r="Q35" s="108"/>
      <c r="R35" s="124"/>
      <c r="S35" s="107"/>
      <c r="T35" s="78"/>
      <c r="U35" s="108"/>
      <c r="V35" s="78"/>
      <c r="W35" s="108"/>
      <c r="X35" s="124"/>
      <c r="Y35" s="155"/>
      <c r="Z35" s="155"/>
      <c r="AA35" s="155"/>
      <c r="AB35" s="155"/>
      <c r="AC35" s="99"/>
    </row>
    <row r="36" spans="1:29" s="100" customFormat="1" ht="15.95" customHeight="1">
      <c r="A36" s="110" t="s">
        <v>23</v>
      </c>
      <c r="B36" s="186"/>
      <c r="C36" s="187"/>
      <c r="D36" s="188"/>
      <c r="E36" s="161"/>
      <c r="F36" s="162"/>
      <c r="G36" s="163"/>
      <c r="H36" s="190"/>
      <c r="I36" s="161"/>
      <c r="J36" s="162"/>
      <c r="K36" s="192"/>
      <c r="L36" s="163"/>
      <c r="M36" s="107"/>
      <c r="N36" s="78" t="s">
        <v>23</v>
      </c>
      <c r="O36" s="108"/>
      <c r="P36" s="78" t="s">
        <v>23</v>
      </c>
      <c r="Q36" s="108"/>
      <c r="R36" s="124" t="s">
        <v>28</v>
      </c>
      <c r="S36" s="107"/>
      <c r="T36" s="78" t="s">
        <v>23</v>
      </c>
      <c r="U36" s="108"/>
      <c r="V36" s="78" t="s">
        <v>23</v>
      </c>
      <c r="W36" s="108"/>
      <c r="X36" s="124" t="s">
        <v>28</v>
      </c>
      <c r="Y36" s="155"/>
      <c r="Z36" s="155"/>
      <c r="AA36" s="155"/>
      <c r="AB36" s="155"/>
      <c r="AC36" s="99"/>
    </row>
    <row r="37" spans="1:29" s="100" customFormat="1" ht="15.95" customHeight="1">
      <c r="A37" s="154"/>
      <c r="B37" s="186"/>
      <c r="C37" s="187"/>
      <c r="D37" s="188"/>
      <c r="E37" s="161"/>
      <c r="F37" s="162"/>
      <c r="G37" s="163"/>
      <c r="H37" s="190"/>
      <c r="I37" s="161"/>
      <c r="J37" s="162"/>
      <c r="K37" s="192"/>
      <c r="L37" s="163"/>
      <c r="M37" s="107"/>
      <c r="N37" s="108"/>
      <c r="O37" s="108"/>
      <c r="P37" s="108"/>
      <c r="Q37" s="108"/>
      <c r="R37" s="124"/>
      <c r="S37" s="107"/>
      <c r="T37" s="108"/>
      <c r="U37" s="108"/>
      <c r="V37" s="108"/>
      <c r="W37" s="108"/>
      <c r="X37" s="124"/>
      <c r="Y37" s="155"/>
      <c r="Z37" s="155"/>
      <c r="AA37" s="155"/>
      <c r="AB37" s="155"/>
      <c r="AC37" s="99"/>
    </row>
    <row r="38" spans="1:29" s="100" customFormat="1" ht="15.95" customHeight="1">
      <c r="A38" s="179"/>
      <c r="B38" s="186"/>
      <c r="C38" s="187"/>
      <c r="D38" s="188"/>
      <c r="E38" s="164"/>
      <c r="F38" s="165"/>
      <c r="G38" s="166"/>
      <c r="H38" s="180"/>
      <c r="I38" s="164"/>
      <c r="J38" s="165"/>
      <c r="K38" s="193"/>
      <c r="L38" s="166"/>
      <c r="M38" s="113"/>
      <c r="N38" s="114"/>
      <c r="O38" s="114"/>
      <c r="P38" s="114"/>
      <c r="Q38" s="114"/>
      <c r="R38" s="128"/>
      <c r="S38" s="113"/>
      <c r="T38" s="114"/>
      <c r="U38" s="114"/>
      <c r="V38" s="114"/>
      <c r="W38" s="114"/>
      <c r="X38" s="128"/>
      <c r="Y38" s="155"/>
      <c r="Z38" s="155"/>
      <c r="AA38" s="155"/>
      <c r="AB38" s="155"/>
      <c r="AC38" s="99"/>
    </row>
    <row r="39" spans="1:29" s="100" customFormat="1" ht="15.95" customHeight="1">
      <c r="A39" s="153"/>
      <c r="B39" s="186"/>
      <c r="C39" s="187"/>
      <c r="D39" s="188"/>
      <c r="E39" s="158"/>
      <c r="F39" s="159"/>
      <c r="G39" s="160"/>
      <c r="H39" s="189"/>
      <c r="I39" s="158"/>
      <c r="J39" s="159"/>
      <c r="K39" s="191"/>
      <c r="L39" s="160"/>
      <c r="M39" s="104"/>
      <c r="N39" s="105"/>
      <c r="O39" s="105"/>
      <c r="P39" s="105"/>
      <c r="Q39" s="105"/>
      <c r="R39" s="129"/>
      <c r="S39" s="104"/>
      <c r="T39" s="105"/>
      <c r="U39" s="105"/>
      <c r="V39" s="105"/>
      <c r="W39" s="105"/>
      <c r="X39" s="129"/>
      <c r="Y39" s="155"/>
      <c r="Z39" s="155"/>
      <c r="AA39" s="155"/>
      <c r="AB39" s="155"/>
      <c r="AC39" s="99"/>
    </row>
    <row r="40" spans="1:29" s="100" customFormat="1" ht="15.95" customHeight="1">
      <c r="A40" s="154"/>
      <c r="B40" s="186"/>
      <c r="C40" s="187"/>
      <c r="D40" s="188"/>
      <c r="E40" s="161"/>
      <c r="F40" s="162"/>
      <c r="G40" s="163"/>
      <c r="H40" s="190"/>
      <c r="I40" s="161"/>
      <c r="J40" s="162"/>
      <c r="K40" s="192"/>
      <c r="L40" s="163"/>
      <c r="M40" s="107"/>
      <c r="N40" s="108"/>
      <c r="O40" s="108"/>
      <c r="P40" s="108"/>
      <c r="Q40" s="108"/>
      <c r="R40" s="124"/>
      <c r="S40" s="107"/>
      <c r="T40" s="108"/>
      <c r="U40" s="108"/>
      <c r="V40" s="108"/>
      <c r="W40" s="108"/>
      <c r="X40" s="124"/>
      <c r="Y40" s="155"/>
      <c r="Z40" s="155"/>
      <c r="AA40" s="155"/>
      <c r="AB40" s="155"/>
      <c r="AC40" s="99"/>
    </row>
    <row r="41" spans="1:29" s="100" customFormat="1" ht="15.95" customHeight="1">
      <c r="A41" s="110" t="s">
        <v>23</v>
      </c>
      <c r="B41" s="186"/>
      <c r="C41" s="187"/>
      <c r="D41" s="188"/>
      <c r="E41" s="161"/>
      <c r="F41" s="162"/>
      <c r="G41" s="163"/>
      <c r="H41" s="190"/>
      <c r="I41" s="161"/>
      <c r="J41" s="162"/>
      <c r="K41" s="192"/>
      <c r="L41" s="163"/>
      <c r="M41" s="107"/>
      <c r="N41" s="78" t="s">
        <v>23</v>
      </c>
      <c r="O41" s="108"/>
      <c r="P41" s="78" t="s">
        <v>23</v>
      </c>
      <c r="Q41" s="108"/>
      <c r="R41" s="124" t="s">
        <v>27</v>
      </c>
      <c r="S41" s="107"/>
      <c r="T41" s="78" t="s">
        <v>23</v>
      </c>
      <c r="U41" s="108"/>
      <c r="V41" s="78" t="s">
        <v>23</v>
      </c>
      <c r="W41" s="108"/>
      <c r="X41" s="124" t="s">
        <v>27</v>
      </c>
      <c r="Y41" s="155"/>
      <c r="Z41" s="155"/>
      <c r="AA41" s="155"/>
      <c r="AB41" s="155"/>
      <c r="AC41" s="99"/>
    </row>
    <row r="42" spans="1:29" s="100" customFormat="1" ht="15.95" customHeight="1">
      <c r="A42" s="154"/>
      <c r="B42" s="186"/>
      <c r="C42" s="187"/>
      <c r="D42" s="188"/>
      <c r="E42" s="161"/>
      <c r="F42" s="162"/>
      <c r="G42" s="163"/>
      <c r="H42" s="190"/>
      <c r="I42" s="161"/>
      <c r="J42" s="162"/>
      <c r="K42" s="192"/>
      <c r="L42" s="163"/>
      <c r="M42" s="107"/>
      <c r="N42" s="78"/>
      <c r="O42" s="108"/>
      <c r="P42" s="78"/>
      <c r="Q42" s="108"/>
      <c r="R42" s="124"/>
      <c r="S42" s="107"/>
      <c r="T42" s="78"/>
      <c r="U42" s="108"/>
      <c r="V42" s="78"/>
      <c r="W42" s="108"/>
      <c r="X42" s="124"/>
      <c r="Y42" s="155"/>
      <c r="Z42" s="155"/>
      <c r="AA42" s="155"/>
      <c r="AB42" s="155"/>
      <c r="AC42" s="99"/>
    </row>
    <row r="43" spans="1:29" s="100" customFormat="1" ht="15.95" customHeight="1">
      <c r="A43" s="154"/>
      <c r="B43" s="186"/>
      <c r="C43" s="187"/>
      <c r="D43" s="188"/>
      <c r="E43" s="161"/>
      <c r="F43" s="162"/>
      <c r="G43" s="163"/>
      <c r="H43" s="190"/>
      <c r="I43" s="161"/>
      <c r="J43" s="162"/>
      <c r="K43" s="192"/>
      <c r="L43" s="163"/>
      <c r="M43" s="107"/>
      <c r="N43" s="78"/>
      <c r="O43" s="108"/>
      <c r="P43" s="78"/>
      <c r="Q43" s="108"/>
      <c r="R43" s="124"/>
      <c r="S43" s="107"/>
      <c r="T43" s="78"/>
      <c r="U43" s="108"/>
      <c r="V43" s="78"/>
      <c r="W43" s="108"/>
      <c r="X43" s="124"/>
      <c r="Y43" s="155"/>
      <c r="Z43" s="155"/>
      <c r="AA43" s="155"/>
      <c r="AB43" s="155"/>
      <c r="AC43" s="99"/>
    </row>
    <row r="44" spans="1:29" s="100" customFormat="1" ht="15.95" customHeight="1">
      <c r="A44" s="110" t="s">
        <v>23</v>
      </c>
      <c r="B44" s="186"/>
      <c r="C44" s="187"/>
      <c r="D44" s="188"/>
      <c r="E44" s="161"/>
      <c r="F44" s="162"/>
      <c r="G44" s="163"/>
      <c r="H44" s="190"/>
      <c r="I44" s="161"/>
      <c r="J44" s="162"/>
      <c r="K44" s="192"/>
      <c r="L44" s="163"/>
      <c r="M44" s="107"/>
      <c r="N44" s="78" t="s">
        <v>23</v>
      </c>
      <c r="O44" s="108"/>
      <c r="P44" s="78" t="s">
        <v>23</v>
      </c>
      <c r="Q44" s="108"/>
      <c r="R44" s="124" t="s">
        <v>28</v>
      </c>
      <c r="S44" s="107"/>
      <c r="T44" s="78" t="s">
        <v>23</v>
      </c>
      <c r="U44" s="108"/>
      <c r="V44" s="78" t="s">
        <v>23</v>
      </c>
      <c r="W44" s="108"/>
      <c r="X44" s="124" t="s">
        <v>28</v>
      </c>
      <c r="Y44" s="155"/>
      <c r="Z44" s="155"/>
      <c r="AA44" s="155"/>
      <c r="AB44" s="155"/>
      <c r="AC44" s="99"/>
    </row>
    <row r="45" spans="1:29" s="100" customFormat="1" ht="15.95" customHeight="1">
      <c r="A45" s="154"/>
      <c r="B45" s="186"/>
      <c r="C45" s="187"/>
      <c r="D45" s="188"/>
      <c r="E45" s="161"/>
      <c r="F45" s="162"/>
      <c r="G45" s="163"/>
      <c r="H45" s="190"/>
      <c r="I45" s="161"/>
      <c r="J45" s="162"/>
      <c r="K45" s="192"/>
      <c r="L45" s="163"/>
      <c r="M45" s="107"/>
      <c r="N45" s="108"/>
      <c r="O45" s="108"/>
      <c r="P45" s="108"/>
      <c r="Q45" s="108"/>
      <c r="R45" s="109"/>
      <c r="S45" s="107"/>
      <c r="T45" s="108"/>
      <c r="U45" s="108"/>
      <c r="V45" s="108"/>
      <c r="W45" s="108"/>
      <c r="X45" s="109"/>
      <c r="Y45" s="155"/>
      <c r="Z45" s="155"/>
      <c r="AA45" s="155"/>
      <c r="AB45" s="155"/>
      <c r="AC45" s="99"/>
    </row>
    <row r="46" spans="1:29" s="100" customFormat="1" ht="15.95" customHeight="1">
      <c r="A46" s="179"/>
      <c r="B46" s="186"/>
      <c r="C46" s="187"/>
      <c r="D46" s="188"/>
      <c r="E46" s="164"/>
      <c r="F46" s="165"/>
      <c r="G46" s="166"/>
      <c r="H46" s="180"/>
      <c r="I46" s="164"/>
      <c r="J46" s="165"/>
      <c r="K46" s="193"/>
      <c r="L46" s="166"/>
      <c r="M46" s="113"/>
      <c r="N46" s="114"/>
      <c r="O46" s="114"/>
      <c r="P46" s="114"/>
      <c r="Q46" s="114"/>
      <c r="R46" s="117"/>
      <c r="S46" s="113"/>
      <c r="T46" s="114"/>
      <c r="U46" s="114"/>
      <c r="V46" s="114"/>
      <c r="W46" s="114"/>
      <c r="X46" s="117"/>
      <c r="Y46" s="155"/>
      <c r="Z46" s="155"/>
      <c r="AA46" s="155"/>
      <c r="AB46" s="155"/>
      <c r="AC46" s="99"/>
    </row>
    <row r="47" spans="1:29" s="100" customFormat="1" ht="15.95" customHeight="1">
      <c r="A47" s="99"/>
      <c r="B47" s="99"/>
      <c r="C47" s="99"/>
      <c r="D47" s="99"/>
      <c r="E47" s="99"/>
      <c r="F47" s="99"/>
      <c r="G47" s="99"/>
      <c r="H47" s="99"/>
      <c r="I47" s="99"/>
      <c r="J47" s="99"/>
      <c r="K47" s="99"/>
      <c r="L47" s="99"/>
      <c r="M47" s="99"/>
      <c r="N47" s="99"/>
      <c r="O47" s="99"/>
      <c r="P47" s="99"/>
      <c r="Q47" s="99"/>
      <c r="R47" s="99"/>
      <c r="S47" s="99"/>
      <c r="T47" s="99"/>
      <c r="U47" s="99"/>
      <c r="V47" s="99"/>
      <c r="W47" s="99"/>
      <c r="X47" s="99"/>
      <c r="Y47" s="99"/>
      <c r="Z47" s="99"/>
      <c r="AA47" s="99"/>
      <c r="AB47" s="99"/>
      <c r="AC47" s="99"/>
    </row>
    <row r="48" spans="1:29" s="120" customFormat="1" ht="15.95" customHeight="1"/>
    <row r="49" s="100" customFormat="1" ht="15.95" customHeight="1"/>
    <row r="50" ht="15.95" customHeight="1"/>
    <row r="51" ht="15.95" customHeight="1"/>
    <row r="52" ht="15.95" customHeight="1"/>
  </sheetData>
  <sheetProtection sheet="1" objects="1" scenarios="1" selectLockedCells="1" selectUnlockedCells="1"/>
  <mergeCells count="64">
    <mergeCell ref="K21:L22"/>
    <mergeCell ref="U8:AA8"/>
    <mergeCell ref="B6:F6"/>
    <mergeCell ref="A1:D1"/>
    <mergeCell ref="T3:U3"/>
    <mergeCell ref="V3:X3"/>
    <mergeCell ref="Z3:AA3"/>
    <mergeCell ref="S4:V4"/>
    <mergeCell ref="C13:K13"/>
    <mergeCell ref="Z23:AB23"/>
    <mergeCell ref="Z24:AB24"/>
    <mergeCell ref="Z25:AB25"/>
    <mergeCell ref="D10:Z11"/>
    <mergeCell ref="A15:AB15"/>
    <mergeCell ref="A17:A22"/>
    <mergeCell ref="B17:D22"/>
    <mergeCell ref="E17:Y18"/>
    <mergeCell ref="Z17:AB22"/>
    <mergeCell ref="E19:G22"/>
    <mergeCell ref="H19:H22"/>
    <mergeCell ref="I19:L20"/>
    <mergeCell ref="M19:R22"/>
    <mergeCell ref="S19:X22"/>
    <mergeCell ref="Y19:Y22"/>
    <mergeCell ref="I21:J22"/>
    <mergeCell ref="A23:A24"/>
    <mergeCell ref="E23:G26"/>
    <mergeCell ref="H23:H30"/>
    <mergeCell ref="I23:J30"/>
    <mergeCell ref="K23:L30"/>
    <mergeCell ref="B25:D25"/>
    <mergeCell ref="A26:A27"/>
    <mergeCell ref="B26:D26"/>
    <mergeCell ref="B27:D27"/>
    <mergeCell ref="E27:G30"/>
    <mergeCell ref="A29:A30"/>
    <mergeCell ref="E31:G38"/>
    <mergeCell ref="H31:H38"/>
    <mergeCell ref="I31:J38"/>
    <mergeCell ref="K31:L38"/>
    <mergeCell ref="Y23:Y30"/>
    <mergeCell ref="A42:A43"/>
    <mergeCell ref="A45:A46"/>
    <mergeCell ref="M28:R28"/>
    <mergeCell ref="S28:X28"/>
    <mergeCell ref="M29:R29"/>
    <mergeCell ref="S29:X29"/>
    <mergeCell ref="A34:A35"/>
    <mergeCell ref="A37:A38"/>
    <mergeCell ref="A39:A40"/>
    <mergeCell ref="B39:D46"/>
    <mergeCell ref="E39:G46"/>
    <mergeCell ref="H39:H46"/>
    <mergeCell ref="I39:J46"/>
    <mergeCell ref="K39:L46"/>
    <mergeCell ref="A31:A32"/>
    <mergeCell ref="B31:D38"/>
    <mergeCell ref="Z26:AB26"/>
    <mergeCell ref="Z27:AB29"/>
    <mergeCell ref="Z30:AB30"/>
    <mergeCell ref="Y39:Y46"/>
    <mergeCell ref="Z39:AB46"/>
    <mergeCell ref="Y31:Y38"/>
    <mergeCell ref="Z31:AB38"/>
  </mergeCells>
  <phoneticPr fontId="2"/>
  <pageMargins left="0.45" right="0.42" top="0.98399999999999999" bottom="0.69" header="0.51200000000000001" footer="0.51200000000000001"/>
  <pageSetup paperSize="9" orientation="portrait" verticalDpi="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45"/>
  <sheetViews>
    <sheetView showGridLines="0" showRowColHeaders="0" zoomScale="90" zoomScaleNormal="90" workbookViewId="0">
      <selection activeCell="X1" sqref="X1"/>
    </sheetView>
  </sheetViews>
  <sheetFormatPr defaultRowHeight="13.5"/>
  <cols>
    <col min="1" max="1" width="3.25" customWidth="1"/>
    <col min="2" max="60" width="3.625" customWidth="1"/>
  </cols>
  <sheetData>
    <row r="1" spans="1:24" ht="18" customHeight="1">
      <c r="A1" s="134" t="str">
        <f>"〔人様式"&amp;IF(入力!C10="採用","２","９")&amp;"〕"</f>
        <v>〔人様式２〕</v>
      </c>
      <c r="B1" s="134"/>
      <c r="C1" s="134"/>
      <c r="D1" s="134"/>
      <c r="E1" s="3"/>
      <c r="F1" s="3"/>
      <c r="G1" s="3"/>
      <c r="H1" s="3"/>
      <c r="I1" s="3"/>
      <c r="J1" s="3"/>
      <c r="K1" s="3"/>
      <c r="L1" s="3"/>
      <c r="M1" s="3"/>
      <c r="N1" s="3"/>
      <c r="O1" s="3"/>
      <c r="P1" s="3"/>
      <c r="Q1" s="3"/>
      <c r="R1" s="3"/>
      <c r="S1" s="3"/>
      <c r="T1" s="3"/>
      <c r="U1" s="3"/>
      <c r="V1" s="3"/>
      <c r="W1" s="3"/>
      <c r="X1" s="3"/>
    </row>
    <row r="2" spans="1:24" ht="18" customHeight="1">
      <c r="A2" s="4"/>
      <c r="B2" s="3"/>
      <c r="C2" s="3"/>
      <c r="D2" s="3"/>
      <c r="E2" s="3"/>
      <c r="F2" s="3"/>
      <c r="G2" s="3"/>
      <c r="H2" s="3"/>
      <c r="I2" s="3"/>
      <c r="J2" s="3"/>
      <c r="K2" s="3"/>
      <c r="L2" s="3"/>
      <c r="M2" s="3"/>
      <c r="N2" s="3"/>
      <c r="O2" s="3"/>
      <c r="P2" s="3"/>
      <c r="Q2" s="3"/>
      <c r="R2" s="3"/>
      <c r="S2" s="3"/>
      <c r="T2" s="3"/>
      <c r="U2" s="3"/>
      <c r="V2" s="3"/>
      <c r="W2" s="3"/>
      <c r="X2" s="3"/>
    </row>
    <row r="3" spans="1:24" ht="18" customHeight="1">
      <c r="A3" s="5"/>
      <c r="B3" s="3"/>
      <c r="C3" s="3"/>
      <c r="D3" s="3"/>
      <c r="E3" s="3"/>
      <c r="F3" s="214" t="s">
        <v>15</v>
      </c>
      <c r="G3" s="214"/>
      <c r="H3" s="214"/>
      <c r="I3" s="214"/>
      <c r="J3" s="214"/>
      <c r="K3" s="214"/>
      <c r="L3" s="214"/>
      <c r="M3" s="214"/>
      <c r="N3" s="214"/>
      <c r="O3" s="214"/>
      <c r="P3" s="214"/>
      <c r="Q3" s="214"/>
      <c r="R3" s="214"/>
      <c r="S3" s="214"/>
      <c r="T3" s="3"/>
      <c r="U3" s="3"/>
      <c r="V3" s="3"/>
      <c r="W3" s="3"/>
      <c r="X3" s="3"/>
    </row>
    <row r="4" spans="1:24" ht="18" customHeight="1">
      <c r="A4" s="4"/>
      <c r="B4" s="3"/>
      <c r="C4" s="3"/>
      <c r="D4" s="3"/>
      <c r="E4" s="3"/>
      <c r="F4" s="214"/>
      <c r="G4" s="214"/>
      <c r="H4" s="214"/>
      <c r="I4" s="214"/>
      <c r="J4" s="214"/>
      <c r="K4" s="214"/>
      <c r="L4" s="214"/>
      <c r="M4" s="214"/>
      <c r="N4" s="214"/>
      <c r="O4" s="214"/>
      <c r="P4" s="214"/>
      <c r="Q4" s="214"/>
      <c r="R4" s="214"/>
      <c r="S4" s="214"/>
      <c r="T4" s="3"/>
      <c r="U4" s="3"/>
      <c r="V4" s="3"/>
      <c r="W4" s="3"/>
      <c r="X4" s="3"/>
    </row>
    <row r="5" spans="1:24" ht="18" customHeight="1">
      <c r="A5" s="4"/>
      <c r="B5" s="3"/>
      <c r="C5" s="3"/>
      <c r="D5" s="3"/>
      <c r="E5" s="3"/>
      <c r="F5" s="3"/>
      <c r="G5" s="3"/>
      <c r="H5" s="3"/>
      <c r="I5" s="3"/>
      <c r="J5" s="3"/>
      <c r="K5" s="3"/>
      <c r="L5" s="3"/>
      <c r="M5" s="3"/>
      <c r="N5" s="3"/>
      <c r="O5" s="3"/>
      <c r="P5" s="3"/>
      <c r="Q5" s="3"/>
      <c r="R5" s="3"/>
      <c r="S5" s="3"/>
      <c r="T5" s="3"/>
      <c r="U5" s="3"/>
      <c r="V5" s="3"/>
      <c r="W5" s="3"/>
      <c r="X5" s="3"/>
    </row>
    <row r="6" spans="1:24" ht="18" customHeight="1">
      <c r="A6" s="4"/>
      <c r="B6" s="3"/>
      <c r="C6" s="3"/>
      <c r="D6" s="3"/>
      <c r="E6" s="3"/>
      <c r="F6" s="3"/>
      <c r="G6" s="3"/>
      <c r="H6" s="3"/>
      <c r="I6" s="3"/>
      <c r="J6" s="3"/>
      <c r="K6" s="3"/>
      <c r="L6" s="3"/>
      <c r="M6" s="3"/>
      <c r="N6" s="3"/>
      <c r="O6" s="3"/>
      <c r="P6" s="3"/>
      <c r="Q6" s="3"/>
      <c r="R6" s="3"/>
      <c r="S6" s="3"/>
      <c r="T6" s="3"/>
      <c r="U6" s="3"/>
      <c r="V6" s="3"/>
      <c r="W6" s="3"/>
      <c r="X6" s="3"/>
    </row>
    <row r="7" spans="1:24" ht="18" customHeight="1">
      <c r="A7" s="4"/>
      <c r="B7" s="6"/>
      <c r="C7" s="6"/>
      <c r="D7" s="6"/>
      <c r="E7" s="6"/>
      <c r="F7" s="6"/>
      <c r="G7" s="6"/>
      <c r="H7" s="6"/>
      <c r="I7" s="6"/>
      <c r="J7" s="6"/>
      <c r="K7" s="6"/>
      <c r="L7" s="6"/>
      <c r="M7" s="6"/>
      <c r="N7" s="6"/>
      <c r="O7" s="1"/>
      <c r="P7" s="213" t="s">
        <v>111</v>
      </c>
      <c r="Q7" s="213"/>
      <c r="R7" s="1"/>
      <c r="S7" s="6" t="s">
        <v>3</v>
      </c>
      <c r="T7" s="1"/>
      <c r="U7" s="6" t="s">
        <v>16</v>
      </c>
      <c r="V7" s="1"/>
      <c r="W7" s="6" t="s">
        <v>17</v>
      </c>
      <c r="X7" s="3"/>
    </row>
    <row r="8" spans="1:24" ht="18" customHeight="1">
      <c r="A8" s="4"/>
      <c r="B8" s="6"/>
      <c r="C8" s="6"/>
      <c r="D8" s="6"/>
      <c r="E8" s="6"/>
      <c r="F8" s="6"/>
      <c r="G8" s="6"/>
      <c r="H8" s="6"/>
      <c r="I8" s="6"/>
      <c r="J8" s="6"/>
      <c r="K8" s="6"/>
      <c r="L8" s="6"/>
      <c r="M8" s="6"/>
      <c r="N8" s="6"/>
      <c r="O8" s="6"/>
      <c r="P8" s="6"/>
      <c r="Q8" s="6"/>
      <c r="R8" s="6"/>
      <c r="S8" s="6"/>
      <c r="T8" s="6"/>
      <c r="U8" s="6"/>
      <c r="V8" s="6"/>
      <c r="W8" s="6"/>
      <c r="X8" s="3"/>
    </row>
    <row r="9" spans="1:24" ht="18" customHeight="1">
      <c r="A9" s="4"/>
      <c r="B9" s="215" t="s">
        <v>126</v>
      </c>
      <c r="C9" s="215"/>
      <c r="D9" s="215"/>
      <c r="E9" s="215"/>
      <c r="F9" s="215"/>
      <c r="G9" s="215"/>
      <c r="H9" s="6" t="s">
        <v>6</v>
      </c>
      <c r="I9" s="6"/>
      <c r="J9" s="6"/>
      <c r="K9" s="6"/>
      <c r="L9" s="6"/>
      <c r="M9" s="6"/>
      <c r="N9" s="6"/>
      <c r="O9" s="6"/>
      <c r="P9" s="6"/>
      <c r="Q9" s="6"/>
      <c r="R9" s="6"/>
      <c r="S9" s="6"/>
      <c r="T9" s="6"/>
      <c r="U9" s="6"/>
      <c r="V9" s="6"/>
      <c r="W9" s="6"/>
      <c r="X9" s="3"/>
    </row>
    <row r="10" spans="1:24" ht="18" customHeight="1">
      <c r="A10" s="4"/>
      <c r="B10" s="6"/>
      <c r="C10" s="6"/>
      <c r="D10" s="6"/>
      <c r="E10" s="6"/>
      <c r="F10" s="6"/>
      <c r="G10" s="6"/>
      <c r="H10" s="6"/>
      <c r="I10" s="6"/>
      <c r="J10" s="6"/>
      <c r="K10" s="6"/>
      <c r="L10" s="6"/>
      <c r="M10" s="6"/>
      <c r="N10" s="6"/>
      <c r="O10" s="6"/>
      <c r="P10" s="6"/>
      <c r="Q10" s="6"/>
      <c r="R10" s="6"/>
      <c r="S10" s="6"/>
      <c r="T10" s="6"/>
      <c r="U10" s="6"/>
      <c r="V10" s="6"/>
      <c r="W10" s="6"/>
      <c r="X10" s="3"/>
    </row>
    <row r="11" spans="1:24" ht="18" customHeight="1">
      <c r="A11" s="4"/>
      <c r="B11" s="6"/>
      <c r="C11" s="6"/>
      <c r="D11" s="6"/>
      <c r="E11" s="6"/>
      <c r="F11" s="6"/>
      <c r="G11" s="6"/>
      <c r="H11" s="6"/>
      <c r="I11" s="6"/>
      <c r="J11" s="6"/>
      <c r="K11" s="6"/>
      <c r="L11" s="6"/>
      <c r="M11" s="213" t="s">
        <v>18</v>
      </c>
      <c r="N11" s="213"/>
      <c r="O11" s="6"/>
      <c r="P11" s="6"/>
      <c r="Q11" s="6"/>
      <c r="R11" s="6"/>
      <c r="S11" s="6"/>
      <c r="T11" s="6"/>
      <c r="U11" s="6"/>
      <c r="V11" s="6"/>
      <c r="W11" s="6"/>
      <c r="X11" s="3"/>
    </row>
    <row r="12" spans="1:24" ht="18" customHeight="1">
      <c r="A12" s="4"/>
      <c r="B12" s="6"/>
      <c r="C12" s="6"/>
      <c r="D12" s="6"/>
      <c r="E12" s="6"/>
      <c r="F12" s="6"/>
      <c r="G12" s="6"/>
      <c r="H12" s="6"/>
      <c r="I12" s="6"/>
      <c r="J12" s="6"/>
      <c r="K12" s="6"/>
      <c r="L12" s="6"/>
      <c r="M12" s="6"/>
      <c r="N12" s="6"/>
      <c r="O12" s="6"/>
      <c r="P12" s="6"/>
      <c r="Q12" s="6"/>
      <c r="R12" s="6"/>
      <c r="S12" s="6"/>
      <c r="T12" s="6"/>
      <c r="U12" s="6"/>
      <c r="V12" s="6"/>
      <c r="W12" s="6"/>
      <c r="X12" s="3"/>
    </row>
    <row r="13" spans="1:24" ht="18" customHeight="1">
      <c r="A13" s="4"/>
      <c r="B13" s="6"/>
      <c r="C13" s="6"/>
      <c r="D13" s="6"/>
      <c r="E13" s="6"/>
      <c r="F13" s="6"/>
      <c r="G13" s="6"/>
      <c r="H13" s="6"/>
      <c r="I13" s="6"/>
      <c r="J13" s="6"/>
      <c r="K13" s="6"/>
      <c r="L13" s="6"/>
      <c r="M13" s="213" t="s">
        <v>19</v>
      </c>
      <c r="N13" s="213"/>
      <c r="O13" s="6"/>
      <c r="P13" s="6"/>
      <c r="Q13" s="6"/>
      <c r="R13" s="6"/>
      <c r="S13" s="6"/>
      <c r="T13" s="6"/>
      <c r="U13" s="6"/>
      <c r="V13" s="1"/>
      <c r="W13" s="6"/>
      <c r="X13" s="3"/>
    </row>
    <row r="14" spans="1:24" ht="18" customHeight="1">
      <c r="A14" s="4"/>
      <c r="B14" s="6"/>
      <c r="C14" s="6"/>
      <c r="D14" s="6"/>
      <c r="E14" s="6"/>
      <c r="F14" s="6"/>
      <c r="G14" s="6"/>
      <c r="H14" s="6"/>
      <c r="I14" s="6"/>
      <c r="J14" s="6"/>
      <c r="K14" s="6"/>
      <c r="L14" s="6"/>
      <c r="M14" s="6"/>
      <c r="N14" s="6"/>
      <c r="O14" s="6"/>
      <c r="P14" s="6"/>
      <c r="Q14" s="6"/>
      <c r="R14" s="6"/>
      <c r="S14" s="6"/>
      <c r="T14" s="6"/>
      <c r="U14" s="6"/>
      <c r="V14" s="6"/>
      <c r="W14" s="6"/>
      <c r="X14" s="3"/>
    </row>
    <row r="15" spans="1:24" ht="18" customHeight="1">
      <c r="A15" s="4"/>
      <c r="B15" s="6"/>
      <c r="C15" s="6"/>
      <c r="D15" s="6"/>
      <c r="E15" s="6"/>
      <c r="F15" s="6"/>
      <c r="G15" s="6"/>
      <c r="H15" s="6"/>
      <c r="I15" s="6"/>
      <c r="J15" s="6"/>
      <c r="K15" s="6"/>
      <c r="L15" s="6"/>
      <c r="M15" s="6"/>
      <c r="N15" s="1"/>
      <c r="O15" s="213"/>
      <c r="P15" s="213"/>
      <c r="Q15" s="1"/>
      <c r="R15" s="42" t="s">
        <v>3</v>
      </c>
      <c r="S15" s="1"/>
      <c r="T15" s="42" t="s">
        <v>4</v>
      </c>
      <c r="U15" s="7"/>
      <c r="V15" s="213" t="s">
        <v>20</v>
      </c>
      <c r="W15" s="213"/>
      <c r="X15" s="3"/>
    </row>
    <row r="16" spans="1:24" ht="18" customHeight="1">
      <c r="A16" s="4"/>
      <c r="B16" s="6"/>
      <c r="C16" s="6"/>
      <c r="D16" s="6"/>
      <c r="E16" s="6"/>
      <c r="F16" s="6"/>
      <c r="G16" s="6"/>
      <c r="H16" s="6"/>
      <c r="I16" s="6"/>
      <c r="J16" s="6"/>
      <c r="K16" s="6"/>
      <c r="L16" s="6"/>
      <c r="M16" s="6"/>
      <c r="N16" s="6"/>
      <c r="O16" s="6"/>
      <c r="P16" s="6"/>
      <c r="Q16" s="6"/>
      <c r="R16" s="6"/>
      <c r="S16" s="6"/>
      <c r="T16" s="6"/>
      <c r="U16" s="6"/>
      <c r="V16" s="6"/>
      <c r="W16" s="6"/>
      <c r="X16" s="3"/>
    </row>
    <row r="17" spans="1:24" ht="18" customHeight="1">
      <c r="A17" s="4"/>
      <c r="B17" s="6"/>
      <c r="C17" s="6"/>
      <c r="D17" s="6"/>
      <c r="E17" s="6"/>
      <c r="F17" s="6"/>
      <c r="G17" s="6"/>
      <c r="H17" s="6"/>
      <c r="I17" s="6"/>
      <c r="J17" s="6"/>
      <c r="K17" s="6"/>
      <c r="L17" s="6"/>
      <c r="M17" s="6"/>
      <c r="N17" s="6"/>
      <c r="O17" s="6"/>
      <c r="P17" s="6"/>
      <c r="Q17" s="6"/>
      <c r="R17" s="6"/>
      <c r="S17" s="6"/>
      <c r="T17" s="6"/>
      <c r="U17" s="6"/>
      <c r="V17" s="6"/>
      <c r="W17" s="6"/>
      <c r="X17" s="3"/>
    </row>
    <row r="18" spans="1:24" ht="18" customHeight="1">
      <c r="A18" s="4"/>
      <c r="B18" s="6"/>
      <c r="C18" s="6"/>
      <c r="D18" s="6"/>
      <c r="E18" s="6"/>
      <c r="F18" s="6"/>
      <c r="G18" s="6"/>
      <c r="H18" s="6"/>
      <c r="I18" s="6"/>
      <c r="J18" s="6"/>
      <c r="K18" s="6"/>
      <c r="L18" s="6"/>
      <c r="M18" s="6"/>
      <c r="N18" s="6"/>
      <c r="O18" s="6"/>
      <c r="P18" s="6"/>
      <c r="Q18" s="6"/>
      <c r="R18" s="6"/>
      <c r="S18" s="6"/>
      <c r="T18" s="6"/>
      <c r="U18" s="6"/>
      <c r="V18" s="6"/>
      <c r="W18" s="6"/>
      <c r="X18" s="3"/>
    </row>
    <row r="19" spans="1:24" ht="18" customHeight="1">
      <c r="A19" s="4"/>
      <c r="B19" s="6"/>
      <c r="C19" s="6"/>
      <c r="D19" s="6"/>
      <c r="E19" s="6"/>
      <c r="F19" s="6"/>
      <c r="G19" s="6"/>
      <c r="H19" s="6"/>
      <c r="I19" s="6"/>
      <c r="J19" s="6"/>
      <c r="K19" s="6"/>
      <c r="L19" s="6"/>
      <c r="M19" s="6"/>
      <c r="N19" s="6"/>
      <c r="O19" s="6"/>
      <c r="P19" s="6"/>
      <c r="Q19" s="6"/>
      <c r="R19" s="6"/>
      <c r="S19" s="6"/>
      <c r="T19" s="6"/>
      <c r="U19" s="6"/>
      <c r="V19" s="6"/>
      <c r="W19" s="6"/>
      <c r="X19" s="3"/>
    </row>
    <row r="20" spans="1:24" ht="60" customHeight="1">
      <c r="A20" s="4"/>
      <c r="B20" s="216" t="str">
        <f>"  今回、臨時的任用"&amp;IF(入力!C9="栄養職員","職員","教員")&amp;"として"&amp;IF(入力!C10="採用","採用","の任用期間を"&amp;IF(入力!C10="更新","更新","延長"))&amp;"されるについては、その"&amp;IF(入力!C10="採用","任用",入力!C10)&amp;"期間は、"</f>
        <v xml:space="preserve">  今回、臨時的任用教員として採用されるについては、その任用期間は、</v>
      </c>
      <c r="C20" s="216"/>
      <c r="D20" s="216"/>
      <c r="E20" s="216"/>
      <c r="F20" s="216"/>
      <c r="G20" s="216"/>
      <c r="H20" s="216"/>
      <c r="I20" s="216"/>
      <c r="J20" s="216"/>
      <c r="K20" s="216"/>
      <c r="L20" s="216"/>
      <c r="M20" s="216"/>
      <c r="N20" s="216"/>
      <c r="O20" s="216"/>
      <c r="P20" s="216"/>
      <c r="Q20" s="216"/>
      <c r="R20" s="216"/>
      <c r="S20" s="216"/>
      <c r="T20" s="216"/>
      <c r="U20" s="216"/>
      <c r="V20" s="216"/>
      <c r="W20" s="216"/>
      <c r="X20" s="49"/>
    </row>
    <row r="21" spans="1:24" ht="60" customHeight="1">
      <c r="A21" s="4"/>
      <c r="B21" s="140" t="str">
        <f>"令和"&amp;IF(入力!C13="","　",DBCS(YEAR(入力!C13)-2018))&amp;"年"&amp;IF(入力!C13="","　",DBCS(MONTH(入力!C13)))&amp;"月"&amp;IF(入力!C13="","　",DBCS(DAY(入力!C13)))&amp;"日から令和"&amp;IF(入力!D13="","　",DBCS(YEAR(入力!D13)-2018))&amp;"年"&amp;IF(入力!D13="","　",DBCS(MONTH(入力!D13)))&amp;"月"&amp;IF(入力!D13="","　",DBCS(DAY(入力!D13)))&amp;"日までであることを承諾します。"</f>
        <v>令和７年４月１日から令和８年３月３１日までであることを承諾します。</v>
      </c>
      <c r="C21" s="140"/>
      <c r="D21" s="140"/>
      <c r="E21" s="140"/>
      <c r="F21" s="140"/>
      <c r="G21" s="140"/>
      <c r="H21" s="140"/>
      <c r="I21" s="140"/>
      <c r="J21" s="140"/>
      <c r="K21" s="140"/>
      <c r="L21" s="140"/>
      <c r="M21" s="140"/>
      <c r="N21" s="140"/>
      <c r="O21" s="140"/>
      <c r="P21" s="140"/>
      <c r="Q21" s="140"/>
      <c r="R21" s="140"/>
      <c r="S21" s="140"/>
      <c r="T21" s="140"/>
      <c r="U21" s="140"/>
      <c r="V21" s="140"/>
      <c r="W21" s="140"/>
      <c r="X21" s="8"/>
    </row>
    <row r="22" spans="1:24" ht="18" customHeight="1">
      <c r="A22" s="8"/>
      <c r="B22" s="8"/>
      <c r="C22" s="8"/>
      <c r="D22" s="8"/>
      <c r="E22" s="8"/>
      <c r="F22" s="8"/>
      <c r="G22" s="8"/>
      <c r="H22" s="8"/>
      <c r="I22" s="8"/>
      <c r="J22" s="8"/>
      <c r="K22" s="8"/>
      <c r="L22" s="8"/>
      <c r="M22" s="8"/>
      <c r="N22" s="8"/>
      <c r="O22" s="8"/>
      <c r="P22" s="8"/>
      <c r="Q22" s="8"/>
      <c r="R22" s="8"/>
      <c r="S22" s="8"/>
      <c r="T22" s="8"/>
      <c r="U22" s="8"/>
      <c r="V22" s="8"/>
      <c r="W22" s="8"/>
      <c r="X22" s="8"/>
    </row>
    <row r="23" spans="1:24" ht="18" customHeight="1">
      <c r="A23" s="8"/>
      <c r="B23" s="8"/>
      <c r="C23" s="8"/>
      <c r="D23" s="8"/>
      <c r="E23" s="8"/>
      <c r="F23" s="8"/>
      <c r="G23" s="8"/>
      <c r="H23" s="8"/>
      <c r="I23" s="8"/>
      <c r="J23" s="8"/>
      <c r="K23" s="8"/>
      <c r="L23" s="8"/>
      <c r="M23" s="8"/>
      <c r="N23" s="8"/>
      <c r="O23" s="8"/>
      <c r="P23" s="8"/>
      <c r="Q23" s="8"/>
      <c r="R23" s="8"/>
      <c r="S23" s="8"/>
      <c r="T23" s="8"/>
      <c r="U23" s="8"/>
      <c r="V23" s="8"/>
      <c r="W23" s="8"/>
      <c r="X23" s="8"/>
    </row>
    <row r="24" spans="1:24" ht="18" customHeight="1">
      <c r="A24" s="8"/>
      <c r="B24" s="8"/>
      <c r="C24" s="8"/>
      <c r="D24" s="8"/>
      <c r="E24" s="8"/>
      <c r="F24" s="8"/>
      <c r="G24" s="8"/>
      <c r="H24" s="8"/>
      <c r="I24" s="8"/>
      <c r="J24" s="8"/>
      <c r="K24" s="8"/>
      <c r="L24" s="8"/>
      <c r="M24" s="8"/>
      <c r="N24" s="8"/>
      <c r="O24" s="8"/>
      <c r="P24" s="8"/>
      <c r="Q24" s="8"/>
      <c r="R24" s="8"/>
      <c r="S24" s="8"/>
      <c r="T24" s="8"/>
      <c r="U24" s="8"/>
      <c r="V24" s="8"/>
      <c r="W24" s="8"/>
      <c r="X24" s="8"/>
    </row>
    <row r="25" spans="1:24" ht="18" customHeight="1">
      <c r="A25" s="8"/>
      <c r="B25" s="8"/>
      <c r="C25" s="8"/>
      <c r="D25" s="8"/>
      <c r="E25" s="8"/>
      <c r="F25" s="8"/>
      <c r="G25" s="8"/>
      <c r="H25" s="8"/>
      <c r="I25" s="8"/>
      <c r="J25" s="8"/>
      <c r="K25" s="8"/>
      <c r="L25" s="8"/>
      <c r="M25" s="8"/>
      <c r="N25" s="8"/>
      <c r="O25" s="8"/>
      <c r="P25" s="8"/>
      <c r="Q25" s="8"/>
      <c r="R25" s="8"/>
      <c r="S25" s="8"/>
      <c r="T25" s="8"/>
      <c r="U25" s="8"/>
      <c r="V25" s="8"/>
      <c r="W25" s="8"/>
      <c r="X25" s="8"/>
    </row>
    <row r="26" spans="1:24" ht="18" customHeight="1">
      <c r="A26" s="8"/>
      <c r="B26" s="8"/>
      <c r="C26" s="8"/>
      <c r="D26" s="8"/>
      <c r="E26" s="8"/>
      <c r="F26" s="8"/>
      <c r="G26" s="8"/>
      <c r="H26" s="8"/>
      <c r="I26" s="8"/>
      <c r="J26" s="8"/>
      <c r="K26" s="8"/>
      <c r="L26" s="8"/>
      <c r="M26" s="8"/>
      <c r="N26" s="8"/>
      <c r="O26" s="8"/>
      <c r="P26" s="8"/>
      <c r="Q26" s="8"/>
      <c r="R26" s="8"/>
      <c r="S26" s="8"/>
      <c r="T26" s="8"/>
      <c r="U26" s="8"/>
      <c r="V26" s="8"/>
      <c r="W26" s="8"/>
      <c r="X26" s="8"/>
    </row>
    <row r="27" spans="1:24" ht="18" customHeight="1">
      <c r="A27" s="3"/>
      <c r="B27" s="3"/>
      <c r="C27" s="3"/>
      <c r="D27" s="3"/>
      <c r="E27" s="3"/>
      <c r="F27" s="3"/>
      <c r="G27" s="3"/>
      <c r="H27" s="3"/>
      <c r="I27" s="3"/>
      <c r="J27" s="3"/>
      <c r="K27" s="3"/>
      <c r="L27" s="3"/>
      <c r="M27" s="3"/>
      <c r="N27" s="3"/>
      <c r="O27" s="3"/>
      <c r="P27" s="3"/>
      <c r="Q27" s="3"/>
      <c r="R27" s="3"/>
      <c r="S27" s="3"/>
      <c r="T27" s="3"/>
      <c r="U27" s="3"/>
      <c r="V27" s="3"/>
      <c r="W27" s="3"/>
      <c r="X27" s="3"/>
    </row>
    <row r="28" spans="1:24" ht="18" customHeight="1">
      <c r="A28" s="3"/>
      <c r="B28" s="3"/>
      <c r="C28" s="3"/>
      <c r="D28" s="3"/>
      <c r="E28" s="3"/>
      <c r="F28" s="3"/>
      <c r="G28" s="3"/>
      <c r="H28" s="3"/>
      <c r="I28" s="3"/>
      <c r="J28" s="3"/>
      <c r="K28" s="3"/>
      <c r="L28" s="3"/>
      <c r="M28" s="3"/>
      <c r="N28" s="3"/>
      <c r="O28" s="3"/>
      <c r="P28" s="3"/>
      <c r="Q28" s="3"/>
      <c r="R28" s="3"/>
      <c r="S28" s="3"/>
      <c r="T28" s="3"/>
      <c r="U28" s="3"/>
      <c r="V28" s="3"/>
      <c r="W28" s="3"/>
      <c r="X28" s="3"/>
    </row>
    <row r="29" spans="1:24" ht="18" customHeight="1">
      <c r="A29" s="3"/>
      <c r="B29" s="3"/>
      <c r="C29" s="3"/>
      <c r="D29" s="3"/>
      <c r="E29" s="3"/>
      <c r="F29" s="3"/>
      <c r="G29" s="3"/>
      <c r="H29" s="3"/>
      <c r="I29" s="3"/>
      <c r="J29" s="3"/>
      <c r="K29" s="3"/>
      <c r="L29" s="3"/>
      <c r="M29" s="3"/>
      <c r="N29" s="3"/>
      <c r="O29" s="3"/>
      <c r="P29" s="3"/>
      <c r="Q29" s="3"/>
      <c r="R29" s="3"/>
      <c r="S29" s="3"/>
      <c r="T29" s="3"/>
      <c r="U29" s="3"/>
      <c r="V29" s="3"/>
      <c r="W29" s="3"/>
      <c r="X29" s="3"/>
    </row>
    <row r="30" spans="1:24" ht="18" customHeight="1">
      <c r="A30" s="3"/>
      <c r="B30" s="3"/>
      <c r="C30" s="3"/>
      <c r="D30" s="3"/>
      <c r="E30" s="3"/>
      <c r="F30" s="3"/>
      <c r="G30" s="3"/>
      <c r="H30" s="3"/>
      <c r="I30" s="3"/>
      <c r="J30" s="3"/>
      <c r="K30" s="3"/>
      <c r="L30" s="3"/>
      <c r="M30" s="3"/>
      <c r="N30" s="3"/>
      <c r="O30" s="3"/>
      <c r="P30" s="3"/>
      <c r="Q30" s="3"/>
      <c r="R30" s="3"/>
      <c r="S30" s="3"/>
      <c r="T30" s="3"/>
      <c r="U30" s="3"/>
      <c r="V30" s="3"/>
      <c r="W30" s="3"/>
      <c r="X30" s="3"/>
    </row>
    <row r="31" spans="1:24" ht="18" customHeight="1">
      <c r="A31" s="3"/>
      <c r="B31" s="3"/>
      <c r="C31" s="3"/>
      <c r="D31" s="3"/>
      <c r="E31" s="3"/>
      <c r="F31" s="3"/>
      <c r="G31" s="3"/>
      <c r="H31" s="3"/>
      <c r="I31" s="3"/>
      <c r="J31" s="3"/>
      <c r="K31" s="3"/>
      <c r="L31" s="3"/>
      <c r="M31" s="3"/>
      <c r="N31" s="3"/>
      <c r="O31" s="3"/>
      <c r="P31" s="3"/>
      <c r="Q31" s="3"/>
      <c r="R31" s="3"/>
      <c r="S31" s="3"/>
      <c r="T31" s="3"/>
      <c r="U31" s="3"/>
      <c r="V31" s="3"/>
      <c r="W31" s="3"/>
      <c r="X31" s="3"/>
    </row>
    <row r="32" spans="1:24" ht="18" customHeight="1">
      <c r="A32" s="3"/>
      <c r="B32" s="3"/>
      <c r="C32" s="3"/>
      <c r="D32" s="3"/>
      <c r="E32" s="3"/>
      <c r="F32" s="3"/>
      <c r="G32" s="3"/>
      <c r="H32" s="3"/>
      <c r="I32" s="3"/>
      <c r="J32" s="3"/>
      <c r="K32" s="3"/>
      <c r="L32" s="3"/>
      <c r="M32" s="3"/>
      <c r="N32" s="3"/>
      <c r="O32" s="3"/>
      <c r="P32" s="3"/>
      <c r="Q32" s="3"/>
      <c r="R32" s="3"/>
      <c r="S32" s="3"/>
      <c r="T32" s="3"/>
      <c r="U32" s="3"/>
      <c r="V32" s="3"/>
      <c r="W32" s="3"/>
      <c r="X32" s="3"/>
    </row>
    <row r="33" spans="1:24" ht="18" customHeight="1">
      <c r="A33" s="3"/>
      <c r="B33" s="3"/>
      <c r="C33" s="3"/>
      <c r="D33" s="3"/>
      <c r="E33" s="3"/>
      <c r="F33" s="3"/>
      <c r="G33" s="3"/>
      <c r="H33" s="3"/>
      <c r="I33" s="3"/>
      <c r="J33" s="3"/>
      <c r="K33" s="3"/>
      <c r="L33" s="3"/>
      <c r="M33" s="3"/>
      <c r="N33" s="3"/>
      <c r="O33" s="3"/>
      <c r="P33" s="3"/>
      <c r="Q33" s="3"/>
      <c r="R33" s="3"/>
      <c r="S33" s="3"/>
      <c r="T33" s="3"/>
      <c r="U33" s="3"/>
      <c r="V33" s="3"/>
      <c r="W33" s="3"/>
      <c r="X33" s="3"/>
    </row>
    <row r="34" spans="1:24" ht="18" customHeight="1">
      <c r="A34" s="3"/>
      <c r="B34" s="3"/>
      <c r="C34" s="3"/>
      <c r="D34" s="3"/>
      <c r="E34" s="3"/>
      <c r="F34" s="3"/>
      <c r="G34" s="3"/>
      <c r="H34" s="3"/>
      <c r="I34" s="3"/>
      <c r="J34" s="3"/>
      <c r="K34" s="3"/>
      <c r="L34" s="3"/>
      <c r="M34" s="3"/>
      <c r="N34" s="3"/>
      <c r="O34" s="3"/>
      <c r="P34" s="3"/>
      <c r="Q34" s="3"/>
      <c r="R34" s="3"/>
      <c r="S34" s="3"/>
      <c r="T34" s="3"/>
      <c r="U34" s="3"/>
      <c r="V34" s="3"/>
      <c r="W34" s="3"/>
      <c r="X34" s="3"/>
    </row>
    <row r="35" spans="1:24" ht="18" customHeight="1">
      <c r="A35" s="3"/>
      <c r="B35" s="3"/>
      <c r="C35" s="3"/>
      <c r="D35" s="3"/>
      <c r="E35" s="3"/>
      <c r="F35" s="3"/>
      <c r="G35" s="3"/>
      <c r="H35" s="3"/>
      <c r="I35" s="3"/>
      <c r="J35" s="3"/>
      <c r="K35" s="3"/>
      <c r="L35" s="3"/>
      <c r="M35" s="3"/>
      <c r="N35" s="3"/>
      <c r="O35" s="3"/>
      <c r="P35" s="3"/>
      <c r="Q35" s="3"/>
      <c r="R35" s="3"/>
      <c r="S35" s="3"/>
      <c r="T35" s="3"/>
      <c r="U35" s="3"/>
      <c r="V35" s="3"/>
      <c r="W35" s="3"/>
      <c r="X35" s="3"/>
    </row>
    <row r="36" spans="1:24" ht="18" customHeight="1">
      <c r="A36" s="3"/>
      <c r="B36" s="3"/>
      <c r="C36" s="3"/>
      <c r="D36" s="3"/>
      <c r="E36" s="3"/>
      <c r="F36" s="3"/>
      <c r="G36" s="3"/>
      <c r="H36" s="3"/>
      <c r="I36" s="3"/>
      <c r="J36" s="3"/>
      <c r="K36" s="3"/>
      <c r="L36" s="3"/>
      <c r="M36" s="3"/>
      <c r="N36" s="3"/>
      <c r="O36" s="3"/>
      <c r="P36" s="3"/>
      <c r="Q36" s="3"/>
      <c r="R36" s="3"/>
      <c r="S36" s="3"/>
      <c r="T36" s="3"/>
      <c r="U36" s="3"/>
      <c r="V36" s="3"/>
      <c r="W36" s="3"/>
      <c r="X36" s="3"/>
    </row>
    <row r="37" spans="1:24" ht="18" customHeight="1">
      <c r="A37" s="3"/>
      <c r="B37" s="3"/>
      <c r="C37" s="3"/>
      <c r="D37" s="3"/>
      <c r="E37" s="3"/>
      <c r="F37" s="3"/>
      <c r="G37" s="3"/>
      <c r="H37" s="3"/>
      <c r="I37" s="3"/>
      <c r="J37" s="3"/>
      <c r="K37" s="3"/>
      <c r="L37" s="3"/>
      <c r="M37" s="3"/>
      <c r="N37" s="3"/>
      <c r="O37" s="3"/>
      <c r="P37" s="3"/>
      <c r="Q37" s="3"/>
      <c r="R37" s="3"/>
      <c r="S37" s="3"/>
      <c r="T37" s="3"/>
      <c r="U37" s="3"/>
      <c r="V37" s="3"/>
      <c r="W37" s="3"/>
      <c r="X37" s="3"/>
    </row>
    <row r="38" spans="1:24" ht="18" customHeight="1">
      <c r="A38" s="3"/>
      <c r="B38" s="3"/>
      <c r="C38" s="3"/>
      <c r="D38" s="3"/>
      <c r="E38" s="3"/>
      <c r="F38" s="3"/>
      <c r="G38" s="3"/>
      <c r="H38" s="3"/>
      <c r="I38" s="3"/>
      <c r="J38" s="3"/>
      <c r="K38" s="3"/>
      <c r="L38" s="3"/>
      <c r="M38" s="3"/>
      <c r="N38" s="3"/>
      <c r="O38" s="3"/>
      <c r="P38" s="3"/>
      <c r="Q38" s="3"/>
      <c r="R38" s="3"/>
      <c r="S38" s="3"/>
      <c r="T38" s="3"/>
      <c r="U38" s="3"/>
      <c r="V38" s="3"/>
      <c r="W38" s="3"/>
      <c r="X38" s="3"/>
    </row>
    <row r="39" spans="1:24" ht="18" customHeight="1">
      <c r="A39" s="3"/>
      <c r="B39" s="3"/>
      <c r="C39" s="3"/>
      <c r="D39" s="3"/>
      <c r="E39" s="3"/>
      <c r="F39" s="3"/>
      <c r="G39" s="3"/>
      <c r="H39" s="3"/>
      <c r="I39" s="3"/>
      <c r="J39" s="3"/>
      <c r="K39" s="3"/>
      <c r="L39" s="3"/>
      <c r="M39" s="3"/>
      <c r="N39" s="3"/>
      <c r="O39" s="3"/>
      <c r="P39" s="3"/>
      <c r="Q39" s="3"/>
      <c r="R39" s="3"/>
      <c r="S39" s="3"/>
      <c r="T39" s="3"/>
      <c r="U39" s="3"/>
      <c r="V39" s="3"/>
      <c r="W39" s="3"/>
      <c r="X39" s="3"/>
    </row>
    <row r="40" spans="1:24" ht="18" customHeight="1">
      <c r="A40" s="3"/>
      <c r="B40" s="3"/>
      <c r="C40" s="3"/>
      <c r="D40" s="3"/>
      <c r="E40" s="3"/>
      <c r="F40" s="3"/>
      <c r="G40" s="3"/>
      <c r="H40" s="3"/>
      <c r="I40" s="3"/>
      <c r="J40" s="3"/>
      <c r="K40" s="3"/>
      <c r="L40" s="3"/>
      <c r="M40" s="3"/>
      <c r="N40" s="3"/>
      <c r="O40" s="3"/>
      <c r="P40" s="3"/>
      <c r="Q40" s="3"/>
      <c r="R40" s="3"/>
      <c r="S40" s="3"/>
      <c r="T40" s="3"/>
      <c r="U40" s="3"/>
      <c r="V40" s="3"/>
      <c r="W40" s="3"/>
      <c r="X40" s="3"/>
    </row>
    <row r="41" spans="1:24" ht="18" customHeight="1">
      <c r="A41" s="3"/>
      <c r="B41" s="3"/>
      <c r="C41" s="3"/>
      <c r="D41" s="3"/>
      <c r="E41" s="3"/>
      <c r="F41" s="3"/>
      <c r="G41" s="3"/>
      <c r="H41" s="3"/>
      <c r="I41" s="3"/>
      <c r="J41" s="3"/>
      <c r="K41" s="3"/>
      <c r="L41" s="3"/>
      <c r="M41" s="3"/>
      <c r="N41" s="3"/>
      <c r="O41" s="3"/>
      <c r="P41" s="3"/>
      <c r="Q41" s="3"/>
      <c r="R41" s="3"/>
      <c r="S41" s="3"/>
      <c r="T41" s="3"/>
      <c r="U41" s="3"/>
      <c r="V41" s="3"/>
      <c r="W41" s="3"/>
      <c r="X41" s="3"/>
    </row>
    <row r="42" spans="1:24" ht="18" customHeight="1">
      <c r="A42" s="3"/>
      <c r="B42" s="3"/>
      <c r="C42" s="3"/>
      <c r="D42" s="3"/>
      <c r="E42" s="3"/>
      <c r="F42" s="3"/>
      <c r="G42" s="3"/>
      <c r="H42" s="3"/>
      <c r="I42" s="3"/>
      <c r="J42" s="3"/>
      <c r="K42" s="3"/>
      <c r="L42" s="3"/>
      <c r="M42" s="3"/>
      <c r="N42" s="3"/>
      <c r="O42" s="3"/>
      <c r="P42" s="3"/>
      <c r="Q42" s="3"/>
      <c r="R42" s="3"/>
      <c r="S42" s="3"/>
      <c r="T42" s="3"/>
      <c r="U42" s="3"/>
      <c r="V42" s="3"/>
      <c r="W42" s="3"/>
      <c r="X42" s="3"/>
    </row>
    <row r="43" spans="1:24" ht="18" customHeight="1">
      <c r="A43" s="3"/>
      <c r="B43" s="3"/>
      <c r="C43" s="3"/>
      <c r="D43" s="3"/>
      <c r="E43" s="3"/>
      <c r="F43" s="3"/>
      <c r="G43" s="3"/>
      <c r="H43" s="3"/>
      <c r="I43" s="3"/>
      <c r="J43" s="3"/>
      <c r="K43" s="3"/>
      <c r="L43" s="3"/>
      <c r="M43" s="3"/>
      <c r="N43" s="3"/>
      <c r="O43" s="3"/>
      <c r="P43" s="3"/>
      <c r="Q43" s="3"/>
      <c r="R43" s="3"/>
      <c r="S43" s="3"/>
      <c r="T43" s="3"/>
      <c r="U43" s="3"/>
      <c r="V43" s="3"/>
      <c r="W43" s="3"/>
      <c r="X43" s="3"/>
    </row>
    <row r="44" spans="1:24" ht="18" customHeight="1">
      <c r="A44" s="3"/>
      <c r="B44" s="3"/>
      <c r="C44" s="3"/>
      <c r="D44" s="3"/>
      <c r="E44" s="3"/>
      <c r="F44" s="3"/>
      <c r="G44" s="3"/>
      <c r="H44" s="3"/>
      <c r="I44" s="3"/>
      <c r="J44" s="3"/>
      <c r="K44" s="3"/>
      <c r="L44" s="3"/>
      <c r="M44" s="3"/>
      <c r="N44" s="3"/>
      <c r="O44" s="3"/>
      <c r="P44" s="3"/>
      <c r="Q44" s="3"/>
      <c r="R44" s="3"/>
      <c r="S44" s="3"/>
      <c r="T44" s="3"/>
      <c r="U44" s="3"/>
      <c r="V44" s="3"/>
      <c r="W44" s="3"/>
      <c r="X44" s="3"/>
    </row>
    <row r="45" spans="1:24" ht="18" customHeight="1"/>
  </sheetData>
  <sheetProtection sheet="1" objects="1" scenarios="1" selectLockedCells="1" selectUnlockedCells="1"/>
  <mergeCells count="10">
    <mergeCell ref="V15:W15"/>
    <mergeCell ref="B21:W21"/>
    <mergeCell ref="B20:W20"/>
    <mergeCell ref="O15:P15"/>
    <mergeCell ref="M13:N13"/>
    <mergeCell ref="A1:D1"/>
    <mergeCell ref="F3:S4"/>
    <mergeCell ref="P7:Q7"/>
    <mergeCell ref="B9:G9"/>
    <mergeCell ref="M11:N11"/>
  </mergeCells>
  <phoneticPr fontId="2"/>
  <pageMargins left="0.78700000000000003" right="0.78700000000000003" top="0.98399999999999999" bottom="0.98399999999999999" header="0.51200000000000001" footer="0.51200000000000001"/>
  <pageSetup paperSize="9" orientation="portrait" verticalDpi="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A32"/>
  <sheetViews>
    <sheetView showGridLines="0" showRowColHeaders="0" zoomScale="80" zoomScaleNormal="80" workbookViewId="0">
      <selection activeCell="B1" sqref="B1"/>
    </sheetView>
  </sheetViews>
  <sheetFormatPr defaultRowHeight="13.5"/>
  <cols>
    <col min="1" max="1" width="112.125" customWidth="1"/>
  </cols>
  <sheetData>
    <row r="1" spans="1:1" ht="20.100000000000001" customHeight="1">
      <c r="A1" s="26" t="s">
        <v>66</v>
      </c>
    </row>
    <row r="2" spans="1:1" ht="20.100000000000001" customHeight="1">
      <c r="A2" s="27"/>
    </row>
    <row r="3" spans="1:1" ht="39.950000000000003" customHeight="1">
      <c r="A3" s="28" t="s">
        <v>73</v>
      </c>
    </row>
    <row r="4" spans="1:1" ht="20.100000000000001" customHeight="1">
      <c r="A4" s="29"/>
    </row>
    <row r="5" spans="1:1" ht="30" customHeight="1">
      <c r="A5" s="30" t="s">
        <v>67</v>
      </c>
    </row>
    <row r="6" spans="1:1" ht="20.100000000000001" customHeight="1">
      <c r="A6" s="29"/>
    </row>
    <row r="7" spans="1:1" ht="24" customHeight="1">
      <c r="A7" s="31" t="s">
        <v>68</v>
      </c>
    </row>
    <row r="8" spans="1:1" ht="24" customHeight="1">
      <c r="A8" s="31" t="s">
        <v>69</v>
      </c>
    </row>
    <row r="9" spans="1:1" ht="30" customHeight="1">
      <c r="A9" s="32" t="s">
        <v>116</v>
      </c>
    </row>
    <row r="10" spans="1:1" ht="30" customHeight="1">
      <c r="A10" s="25" t="s">
        <v>164</v>
      </c>
    </row>
    <row r="11" spans="1:1" ht="20.100000000000001" customHeight="1">
      <c r="A11" s="33"/>
    </row>
    <row r="12" spans="1:1" ht="39.950000000000003" customHeight="1">
      <c r="A12" s="25" t="s">
        <v>70</v>
      </c>
    </row>
    <row r="13" spans="1:1" ht="24" customHeight="1">
      <c r="A13" s="31" t="s">
        <v>71</v>
      </c>
    </row>
    <row r="14" spans="1:1" ht="24" customHeight="1">
      <c r="A14" s="31" t="s">
        <v>165</v>
      </c>
    </row>
    <row r="15" spans="1:1" ht="24" customHeight="1">
      <c r="A15" s="31" t="s">
        <v>117</v>
      </c>
    </row>
    <row r="16" spans="1:1" ht="24" customHeight="1">
      <c r="A16" s="31" t="s">
        <v>118</v>
      </c>
    </row>
    <row r="17" spans="1:1" ht="24" customHeight="1">
      <c r="A17" s="31" t="s">
        <v>119</v>
      </c>
    </row>
    <row r="18" spans="1:1" ht="24" customHeight="1">
      <c r="A18" s="31" t="s">
        <v>120</v>
      </c>
    </row>
    <row r="19" spans="1:1" ht="24" customHeight="1">
      <c r="A19" s="34"/>
    </row>
    <row r="20" spans="1:1" ht="24" customHeight="1">
      <c r="A20" s="34"/>
    </row>
    <row r="21" spans="1:1" ht="24" customHeight="1">
      <c r="A21" s="31" t="s">
        <v>72</v>
      </c>
    </row>
    <row r="22" spans="1:1" ht="24" customHeight="1">
      <c r="A22" s="31" t="s">
        <v>166</v>
      </c>
    </row>
    <row r="23" spans="1:1" ht="24" customHeight="1">
      <c r="A23" s="31" t="s">
        <v>121</v>
      </c>
    </row>
    <row r="24" spans="1:1" ht="24" customHeight="1">
      <c r="A24" s="31" t="s">
        <v>84</v>
      </c>
    </row>
    <row r="25" spans="1:1" ht="24" customHeight="1">
      <c r="A25" s="31" t="s">
        <v>122</v>
      </c>
    </row>
    <row r="26" spans="1:1" ht="24" customHeight="1">
      <c r="A26" s="31" t="s">
        <v>123</v>
      </c>
    </row>
    <row r="27" spans="1:1" ht="24" customHeight="1">
      <c r="A27" s="31" t="s">
        <v>127</v>
      </c>
    </row>
    <row r="28" spans="1:1" ht="24" customHeight="1">
      <c r="A28" s="31" t="s">
        <v>124</v>
      </c>
    </row>
    <row r="29" spans="1:1" ht="24" customHeight="1">
      <c r="A29" s="31"/>
    </row>
    <row r="30" spans="1:1" ht="24" customHeight="1">
      <c r="A30" s="35"/>
    </row>
    <row r="31" spans="1:1" ht="24" customHeight="1">
      <c r="A31" s="26" t="s">
        <v>128</v>
      </c>
    </row>
    <row r="32" spans="1:1" ht="24" customHeight="1">
      <c r="A32" s="36" t="s">
        <v>125</v>
      </c>
    </row>
  </sheetData>
  <sheetProtection sheet="1" objects="1" scenarios="1" selectLockedCells="1" selectUnlockedCells="1"/>
  <phoneticPr fontId="2"/>
  <pageMargins left="0.78740157480314965" right="0.59055118110236227" top="0.78740157480314965" bottom="0.78740157480314965" header="0.51181102362204722" footer="0.51181102362204722"/>
  <pageSetup paperSize="9" fitToWidth="0" fitToHeight="0"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X26"/>
  <sheetViews>
    <sheetView showGridLines="0" showRowColHeaders="0" zoomScale="80" zoomScaleNormal="80" workbookViewId="0">
      <selection activeCell="V1" sqref="V1"/>
    </sheetView>
  </sheetViews>
  <sheetFormatPr defaultRowHeight="13.5"/>
  <cols>
    <col min="1" max="1" width="0.625" style="10" customWidth="1"/>
    <col min="2" max="3" width="8.25" style="10" customWidth="1"/>
    <col min="4" max="4" width="2.5" style="10" customWidth="1"/>
    <col min="5" max="5" width="4.25" style="10" customWidth="1"/>
    <col min="6" max="6" width="4.375" style="10" customWidth="1"/>
    <col min="7" max="7" width="2.625" style="10" customWidth="1"/>
    <col min="8" max="8" width="3.875" style="10" customWidth="1"/>
    <col min="9" max="9" width="2.625" style="10" customWidth="1"/>
    <col min="10" max="10" width="4.75" style="10" customWidth="1"/>
    <col min="11" max="11" width="7.375" style="10" customWidth="1"/>
    <col min="12" max="12" width="6" style="10" customWidth="1"/>
    <col min="13" max="13" width="4.375" style="10" customWidth="1"/>
    <col min="14" max="14" width="2.625" style="10" customWidth="1"/>
    <col min="15" max="15" width="3.875" style="10" customWidth="1"/>
    <col min="16" max="16" width="2.625" style="10" customWidth="1"/>
    <col min="17" max="17" width="4.75" style="10" customWidth="1"/>
    <col min="18" max="20" width="6.125" style="10" customWidth="1"/>
    <col min="21" max="21" width="3.5" style="10" customWidth="1"/>
    <col min="22" max="16384" width="9" style="10"/>
  </cols>
  <sheetData>
    <row r="1" spans="2:21" ht="22.5" customHeight="1">
      <c r="B1" s="241" t="s">
        <v>33</v>
      </c>
      <c r="C1" s="241"/>
    </row>
    <row r="2" spans="2:21" ht="21.75" customHeight="1">
      <c r="B2" s="11"/>
      <c r="C2" s="12"/>
      <c r="D2" s="12"/>
      <c r="E2" s="12"/>
      <c r="F2" s="12"/>
      <c r="G2" s="12"/>
      <c r="H2" s="12"/>
      <c r="I2" s="12"/>
      <c r="J2" s="12"/>
      <c r="K2" s="12"/>
      <c r="L2" s="12"/>
      <c r="M2" s="12"/>
      <c r="N2" s="12"/>
      <c r="O2" s="260">
        <f>IF(入力!C13="","",入力!C13)</f>
        <v>45748</v>
      </c>
      <c r="P2" s="260"/>
      <c r="Q2" s="260"/>
      <c r="R2" s="260"/>
      <c r="S2" s="260"/>
      <c r="T2" s="260"/>
      <c r="U2" s="13"/>
    </row>
    <row r="3" spans="2:21" ht="15.75" customHeight="1">
      <c r="B3" s="14"/>
      <c r="C3" s="9"/>
      <c r="D3" s="9"/>
      <c r="E3" s="9"/>
      <c r="F3" s="9"/>
      <c r="G3" s="9"/>
      <c r="H3" s="9"/>
      <c r="I3" s="9"/>
      <c r="J3" s="9"/>
      <c r="K3" s="9"/>
      <c r="L3" s="9"/>
      <c r="M3" s="9"/>
      <c r="N3" s="15"/>
      <c r="O3" s="15"/>
      <c r="P3" s="15"/>
      <c r="Q3" s="15"/>
      <c r="R3" s="15"/>
      <c r="S3" s="15"/>
      <c r="T3" s="15"/>
      <c r="U3" s="16"/>
    </row>
    <row r="4" spans="2:21" ht="21.75" customHeight="1">
      <c r="B4" s="245" t="str">
        <f>IF(OR(入力!C3="",入力!D3=""),"",入力!C3&amp;入力!D3)</f>
        <v/>
      </c>
      <c r="C4" s="246"/>
      <c r="D4" s="246"/>
      <c r="E4" s="246"/>
      <c r="F4" s="17" t="s">
        <v>34</v>
      </c>
      <c r="G4" s="9"/>
      <c r="H4" s="9"/>
      <c r="I4" s="9"/>
      <c r="J4" s="9"/>
      <c r="K4" s="9"/>
      <c r="L4" s="9"/>
      <c r="M4" s="9"/>
      <c r="N4" s="9"/>
      <c r="O4" s="9"/>
      <c r="P4" s="9"/>
      <c r="Q4" s="9"/>
      <c r="R4" s="9"/>
      <c r="S4" s="46"/>
      <c r="T4" s="46"/>
      <c r="U4" s="18"/>
    </row>
    <row r="5" spans="2:21" ht="18.75" customHeight="1">
      <c r="B5" s="14"/>
      <c r="C5" s="9"/>
      <c r="D5" s="9"/>
      <c r="E5" s="9"/>
      <c r="F5" s="9"/>
      <c r="G5" s="9"/>
      <c r="H5" s="9"/>
      <c r="I5" s="9"/>
      <c r="J5" s="9"/>
      <c r="K5" s="9"/>
      <c r="L5" s="9"/>
      <c r="M5" s="9"/>
      <c r="N5" s="9"/>
      <c r="O5" s="9"/>
      <c r="P5" s="9"/>
      <c r="Q5" s="9"/>
      <c r="R5" s="9"/>
      <c r="S5" s="46"/>
      <c r="T5" s="46"/>
      <c r="U5" s="18"/>
    </row>
    <row r="6" spans="2:21" ht="21.75" customHeight="1">
      <c r="B6" s="14"/>
      <c r="C6" s="9"/>
      <c r="D6" s="9"/>
      <c r="E6" s="9"/>
      <c r="F6" s="9"/>
      <c r="G6" s="9"/>
      <c r="H6" s="9"/>
      <c r="I6" s="9"/>
      <c r="J6" s="9"/>
      <c r="K6" s="9"/>
      <c r="L6" s="9"/>
      <c r="N6" s="50"/>
      <c r="O6" s="50"/>
      <c r="P6" s="271" t="s">
        <v>21</v>
      </c>
      <c r="Q6" s="271"/>
      <c r="R6" s="271"/>
      <c r="S6" s="271"/>
      <c r="T6" s="271"/>
      <c r="U6" s="51"/>
    </row>
    <row r="7" spans="2:21" ht="19.5" customHeight="1">
      <c r="B7" s="14"/>
      <c r="C7" s="9"/>
      <c r="D7" s="9"/>
      <c r="E7" s="9"/>
      <c r="F7" s="9"/>
      <c r="G7" s="9"/>
      <c r="H7" s="9"/>
      <c r="I7" s="9"/>
      <c r="J7" s="9"/>
      <c r="K7" s="9"/>
      <c r="L7" s="9"/>
      <c r="M7" s="19"/>
      <c r="N7" s="19"/>
      <c r="O7" s="19"/>
      <c r="P7" s="19"/>
      <c r="Q7" s="19"/>
      <c r="R7" s="19"/>
      <c r="S7" s="47"/>
      <c r="T7" s="47"/>
      <c r="U7" s="20"/>
    </row>
    <row r="8" spans="2:21" ht="21.75" customHeight="1">
      <c r="B8" s="245" t="s">
        <v>35</v>
      </c>
      <c r="C8" s="246"/>
      <c r="D8" s="246"/>
      <c r="E8" s="246"/>
      <c r="F8" s="246"/>
      <c r="G8" s="246"/>
      <c r="H8" s="246"/>
      <c r="I8" s="246"/>
      <c r="J8" s="246"/>
      <c r="K8" s="246"/>
      <c r="L8" s="246"/>
      <c r="M8" s="246"/>
      <c r="N8" s="246"/>
      <c r="O8" s="246"/>
      <c r="P8" s="246"/>
      <c r="Q8" s="246"/>
      <c r="R8" s="246"/>
      <c r="S8" s="246"/>
      <c r="T8" s="246"/>
      <c r="U8" s="247"/>
    </row>
    <row r="9" spans="2:21">
      <c r="B9" s="14"/>
      <c r="C9" s="9"/>
      <c r="D9" s="9"/>
      <c r="E9" s="9"/>
      <c r="F9" s="9"/>
      <c r="G9" s="9"/>
      <c r="H9" s="9"/>
      <c r="I9" s="9"/>
      <c r="J9" s="9"/>
      <c r="K9" s="9"/>
      <c r="L9" s="9"/>
      <c r="M9" s="9"/>
      <c r="N9" s="9"/>
      <c r="O9" s="9"/>
      <c r="P9" s="9"/>
      <c r="Q9" s="9"/>
      <c r="R9" s="9"/>
      <c r="S9" s="46"/>
      <c r="T9" s="46"/>
      <c r="U9" s="18"/>
    </row>
    <row r="10" spans="2:21" ht="29.25" customHeight="1">
      <c r="B10" s="242" t="s">
        <v>8</v>
      </c>
      <c r="C10" s="243"/>
      <c r="D10" s="243"/>
      <c r="E10" s="243"/>
      <c r="F10" s="243"/>
      <c r="G10" s="243"/>
      <c r="H10" s="243"/>
      <c r="I10" s="243"/>
      <c r="J10" s="243"/>
      <c r="K10" s="243"/>
      <c r="L10" s="243"/>
      <c r="M10" s="243"/>
      <c r="N10" s="243"/>
      <c r="O10" s="243"/>
      <c r="P10" s="243"/>
      <c r="Q10" s="243"/>
      <c r="R10" s="243"/>
      <c r="S10" s="243"/>
      <c r="T10" s="243"/>
      <c r="U10" s="244"/>
    </row>
    <row r="11" spans="2:21" ht="40.5" customHeight="1">
      <c r="B11" s="223" t="s">
        <v>36</v>
      </c>
      <c r="C11" s="224"/>
      <c r="D11" s="256" t="s">
        <v>111</v>
      </c>
      <c r="E11" s="257"/>
      <c r="F11" s="52">
        <f>IF(入力!C13="","",YEAR(入力!C13)-2018)</f>
        <v>7</v>
      </c>
      <c r="G11" s="22" t="s">
        <v>3</v>
      </c>
      <c r="H11" s="52">
        <f>IF(入力!C13="","",MONTH(入力!C13))</f>
        <v>4</v>
      </c>
      <c r="I11" s="22" t="s">
        <v>4</v>
      </c>
      <c r="J11" s="52">
        <f>IF(入力!C13="","",DAY(入力!C13))</f>
        <v>1</v>
      </c>
      <c r="K11" s="22" t="s">
        <v>37</v>
      </c>
      <c r="L11" s="21" t="s">
        <v>111</v>
      </c>
      <c r="M11" s="52">
        <f>IF(入力!D13="","",YEAR(入力!D13)-2018)</f>
        <v>8</v>
      </c>
      <c r="N11" s="22" t="s">
        <v>3</v>
      </c>
      <c r="O11" s="52">
        <f>IF(入力!D13="","",MONTH(入力!D13))</f>
        <v>3</v>
      </c>
      <c r="P11" s="22" t="s">
        <v>4</v>
      </c>
      <c r="Q11" s="52">
        <f>IF(入力!D13="","",DAY(入力!D13))</f>
        <v>31</v>
      </c>
      <c r="R11" s="266" t="s">
        <v>38</v>
      </c>
      <c r="S11" s="266"/>
      <c r="T11" s="266"/>
      <c r="U11" s="267"/>
    </row>
    <row r="12" spans="2:21" ht="40.5" customHeight="1">
      <c r="B12" s="223" t="s">
        <v>39</v>
      </c>
      <c r="C12" s="224"/>
      <c r="D12" s="268" t="str">
        <f>IF(OR(入力!L4="",入力!L5=""),"","愛知県"&amp;入力!L4&amp;"立"&amp;入力!L5)</f>
        <v>愛知県あま市立甚目寺東小学校</v>
      </c>
      <c r="E12" s="269"/>
      <c r="F12" s="269"/>
      <c r="G12" s="269"/>
      <c r="H12" s="269"/>
      <c r="I12" s="269"/>
      <c r="J12" s="269"/>
      <c r="K12" s="269"/>
      <c r="L12" s="269"/>
      <c r="M12" s="269"/>
      <c r="N12" s="269"/>
      <c r="O12" s="269"/>
      <c r="P12" s="269"/>
      <c r="Q12" s="269"/>
      <c r="R12" s="269"/>
      <c r="S12" s="269"/>
      <c r="T12" s="269"/>
      <c r="U12" s="270"/>
    </row>
    <row r="13" spans="2:21" ht="40.5" customHeight="1">
      <c r="B13" s="223" t="s">
        <v>40</v>
      </c>
      <c r="C13" s="224"/>
      <c r="D13" s="263" t="str">
        <f>入力!C8&amp;" "&amp;入力!C9&amp;"　（ "&amp;入力!C11&amp;" ）　　として勤務する。"</f>
        <v>臨時的任用 教諭　（  ）　　として勤務する。</v>
      </c>
      <c r="E13" s="264"/>
      <c r="F13" s="264"/>
      <c r="G13" s="264"/>
      <c r="H13" s="264"/>
      <c r="I13" s="264"/>
      <c r="J13" s="264"/>
      <c r="K13" s="264"/>
      <c r="L13" s="264"/>
      <c r="M13" s="264"/>
      <c r="N13" s="264"/>
      <c r="O13" s="264"/>
      <c r="P13" s="264"/>
      <c r="Q13" s="264"/>
      <c r="R13" s="264"/>
      <c r="S13" s="264"/>
      <c r="T13" s="264"/>
      <c r="U13" s="265"/>
    </row>
    <row r="14" spans="2:21" ht="20.25" customHeight="1">
      <c r="B14" s="248" t="s">
        <v>41</v>
      </c>
      <c r="C14" s="250"/>
      <c r="D14" s="248" t="s">
        <v>42</v>
      </c>
      <c r="E14" s="249"/>
      <c r="F14" s="249"/>
      <c r="G14" s="249"/>
      <c r="H14" s="249"/>
      <c r="I14" s="250"/>
      <c r="J14" s="233" t="s">
        <v>59</v>
      </c>
      <c r="K14" s="234"/>
      <c r="L14" s="234"/>
      <c r="M14" s="235"/>
      <c r="N14" s="235"/>
      <c r="O14" s="234"/>
      <c r="P14" s="234"/>
      <c r="Q14" s="234"/>
      <c r="R14" s="234"/>
      <c r="S14" s="234"/>
      <c r="T14" s="234"/>
      <c r="U14" s="236"/>
    </row>
    <row r="15" spans="2:21" ht="20.25" customHeight="1">
      <c r="B15" s="254"/>
      <c r="C15" s="255"/>
      <c r="D15" s="251"/>
      <c r="E15" s="252"/>
      <c r="F15" s="252"/>
      <c r="G15" s="252"/>
      <c r="H15" s="252"/>
      <c r="I15" s="253"/>
      <c r="J15" s="237"/>
      <c r="K15" s="238"/>
      <c r="L15" s="238"/>
      <c r="M15" s="239"/>
      <c r="N15" s="239"/>
      <c r="O15" s="238"/>
      <c r="P15" s="238"/>
      <c r="Q15" s="238"/>
      <c r="R15" s="238"/>
      <c r="S15" s="238"/>
      <c r="T15" s="238"/>
      <c r="U15" s="240"/>
    </row>
    <row r="16" spans="2:21" ht="40.5" customHeight="1">
      <c r="B16" s="254"/>
      <c r="C16" s="255"/>
      <c r="D16" s="222" t="s">
        <v>43</v>
      </c>
      <c r="E16" s="222"/>
      <c r="F16" s="222"/>
      <c r="G16" s="222"/>
      <c r="H16" s="222"/>
      <c r="I16" s="222"/>
      <c r="J16" s="230" t="s">
        <v>44</v>
      </c>
      <c r="K16" s="231"/>
      <c r="L16" s="231"/>
      <c r="M16" s="231"/>
      <c r="N16" s="231"/>
      <c r="O16" s="231"/>
      <c r="P16" s="231"/>
      <c r="Q16" s="231"/>
      <c r="R16" s="231"/>
      <c r="S16" s="231"/>
      <c r="T16" s="231"/>
      <c r="U16" s="232"/>
    </row>
    <row r="17" spans="2:24" ht="40.5" customHeight="1">
      <c r="B17" s="251"/>
      <c r="C17" s="253"/>
      <c r="D17" s="222" t="s">
        <v>45</v>
      </c>
      <c r="E17" s="222"/>
      <c r="F17" s="222"/>
      <c r="G17" s="222"/>
      <c r="H17" s="222"/>
      <c r="I17" s="222"/>
      <c r="J17" s="230" t="str">
        <f>IF(入力!C11="育児短時間勤務補充","正規職員の例による。（ただし、１週間当たりの勤務日数、勤務時間により異なる。）","正規職員の例による。ただし、年次有給休暇は「公立学校の臨時的任用職員の給与、勤務時間等取扱要綱」第５条に定めるとおり。")</f>
        <v>正規職員の例による。ただし、年次有給休暇は「公立学校の臨時的任用職員の給与、勤務時間等取扱要綱」第５条に定めるとおり。</v>
      </c>
      <c r="K17" s="231"/>
      <c r="L17" s="231"/>
      <c r="M17" s="231"/>
      <c r="N17" s="231"/>
      <c r="O17" s="231"/>
      <c r="P17" s="231"/>
      <c r="Q17" s="231"/>
      <c r="R17" s="231"/>
      <c r="S17" s="231"/>
      <c r="T17" s="231"/>
      <c r="U17" s="232"/>
    </row>
    <row r="18" spans="2:24" ht="40.5" customHeight="1">
      <c r="B18" s="248" t="s">
        <v>46</v>
      </c>
      <c r="C18" s="250"/>
      <c r="D18" s="222" t="s">
        <v>47</v>
      </c>
      <c r="E18" s="222"/>
      <c r="F18" s="222"/>
      <c r="G18" s="222"/>
      <c r="H18" s="222"/>
      <c r="I18" s="222"/>
      <c r="J18" s="230" t="str">
        <f>IF(入力!C8="臨時的任用","「公立学校の臨時的任用職員の給与、勤務時間等取扱要綱」第４条に基づき決定する。（経験年数等に応じて決定する。）","「職員の給与に関する条例」に基づき決定する。"&amp;IF(入力!C11="育児短時間勤務補充","（１週間当たりの勤務時間数及び経験年数に応じて決定する。）","（経験年数等に応じて決定する。）"))</f>
        <v>「公立学校の臨時的任用職員の給与、勤務時間等取扱要綱」第４条に基づき決定する。（経験年数等に応じて決定する。）</v>
      </c>
      <c r="K18" s="231"/>
      <c r="L18" s="231"/>
      <c r="M18" s="231"/>
      <c r="N18" s="231"/>
      <c r="O18" s="231"/>
      <c r="P18" s="231"/>
      <c r="Q18" s="231"/>
      <c r="R18" s="231"/>
      <c r="S18" s="231"/>
      <c r="T18" s="231"/>
      <c r="U18" s="232"/>
      <c r="V18" s="23"/>
    </row>
    <row r="19" spans="2:24" ht="57" customHeight="1">
      <c r="B19" s="254"/>
      <c r="C19" s="255"/>
      <c r="D19" s="222" t="s">
        <v>48</v>
      </c>
      <c r="E19" s="222"/>
      <c r="F19" s="222"/>
      <c r="G19" s="222"/>
      <c r="H19" s="222"/>
      <c r="I19" s="222"/>
      <c r="J19" s="230" t="s">
        <v>150</v>
      </c>
      <c r="K19" s="231"/>
      <c r="L19" s="231"/>
      <c r="M19" s="231"/>
      <c r="N19" s="231"/>
      <c r="O19" s="231"/>
      <c r="P19" s="231"/>
      <c r="Q19" s="231"/>
      <c r="R19" s="231"/>
      <c r="S19" s="231"/>
      <c r="T19" s="231"/>
      <c r="U19" s="232"/>
    </row>
    <row r="20" spans="2:24" ht="40.5" customHeight="1">
      <c r="B20" s="254"/>
      <c r="C20" s="255"/>
      <c r="D20" s="222" t="s">
        <v>49</v>
      </c>
      <c r="E20" s="222"/>
      <c r="F20" s="222"/>
      <c r="G20" s="222"/>
      <c r="H20" s="222"/>
      <c r="I20" s="222"/>
      <c r="J20" s="230" t="s">
        <v>50</v>
      </c>
      <c r="K20" s="231"/>
      <c r="L20" s="231"/>
      <c r="M20" s="231"/>
      <c r="N20" s="231"/>
      <c r="O20" s="231"/>
      <c r="P20" s="231"/>
      <c r="Q20" s="231"/>
      <c r="R20" s="231"/>
      <c r="S20" s="231"/>
      <c r="T20" s="231"/>
      <c r="U20" s="232"/>
    </row>
    <row r="21" spans="2:24" ht="40.5" customHeight="1">
      <c r="B21" s="254"/>
      <c r="C21" s="255"/>
      <c r="D21" s="222" t="s">
        <v>51</v>
      </c>
      <c r="E21" s="222"/>
      <c r="F21" s="222"/>
      <c r="G21" s="222"/>
      <c r="H21" s="222"/>
      <c r="I21" s="222"/>
      <c r="J21" s="217" t="s">
        <v>52</v>
      </c>
      <c r="K21" s="259"/>
      <c r="L21" s="259"/>
      <c r="M21" s="259"/>
      <c r="N21" s="259"/>
      <c r="O21" s="259"/>
      <c r="P21" s="259"/>
      <c r="Q21" s="259"/>
      <c r="R21" s="259"/>
      <c r="S21" s="259"/>
      <c r="T21" s="259"/>
      <c r="U21" s="259"/>
    </row>
    <row r="22" spans="2:24" ht="40.5" customHeight="1">
      <c r="B22" s="251"/>
      <c r="C22" s="253"/>
      <c r="D22" s="222" t="s">
        <v>53</v>
      </c>
      <c r="E22" s="222"/>
      <c r="F22" s="222"/>
      <c r="G22" s="222"/>
      <c r="H22" s="222"/>
      <c r="I22" s="222"/>
      <c r="J22" s="217" t="s">
        <v>54</v>
      </c>
      <c r="K22" s="259"/>
      <c r="L22" s="259"/>
      <c r="M22" s="259"/>
      <c r="N22" s="259"/>
      <c r="O22" s="259"/>
      <c r="P22" s="259"/>
      <c r="Q22" s="259"/>
      <c r="R22" s="259"/>
      <c r="S22" s="259"/>
      <c r="T22" s="259"/>
      <c r="U22" s="259"/>
    </row>
    <row r="23" spans="2:24" ht="40.5" customHeight="1">
      <c r="B23" s="218" t="s">
        <v>55</v>
      </c>
      <c r="C23" s="219"/>
      <c r="D23" s="222" t="s">
        <v>56</v>
      </c>
      <c r="E23" s="222"/>
      <c r="F23" s="222"/>
      <c r="G23" s="222"/>
      <c r="H23" s="222"/>
      <c r="I23" s="222"/>
      <c r="J23" s="217" t="str">
        <f>IF(入力!C11="育児短時間勤務補充","１週間につき勤務時間が２０時間以上かつ２ヶ月以上の任用が見込まれる場合は加入する。",IF(入力!F5="○",IF(入力!C8="任期付任用","公立学校共済組合に加入する。","短期給付は公立学校共済組合に加入し、 長期給付は日本年金機構の厚生年金に加入する。"),"加入しない。"))</f>
        <v>短期給付は公立学校共済組合に加入し、 長期給付は日本年金機構の厚生年金に加入する。</v>
      </c>
      <c r="K23" s="259"/>
      <c r="L23" s="259"/>
      <c r="M23" s="259"/>
      <c r="N23" s="259"/>
      <c r="O23" s="259"/>
      <c r="P23" s="259"/>
      <c r="Q23" s="259"/>
      <c r="R23" s="259"/>
      <c r="S23" s="259"/>
      <c r="T23" s="259"/>
      <c r="U23" s="259"/>
      <c r="V23" s="261"/>
      <c r="W23" s="262"/>
      <c r="X23" s="262"/>
    </row>
    <row r="24" spans="2:24" ht="40.5" customHeight="1">
      <c r="B24" s="220"/>
      <c r="C24" s="221"/>
      <c r="D24" s="222" t="s">
        <v>57</v>
      </c>
      <c r="E24" s="222"/>
      <c r="F24" s="222"/>
      <c r="G24" s="222"/>
      <c r="H24" s="222"/>
      <c r="I24" s="222"/>
      <c r="J24" s="217" t="str">
        <f>IF(入力!C11="育児短時間勤務補充","１週間につき勤務時間が２０時間以上かつ１ヶ月以上の任用が見込まれる場合は加入する。",IF(入力!F7="○","加入する。","加入しない。"))</f>
        <v>加入しない。</v>
      </c>
      <c r="K24" s="259"/>
      <c r="L24" s="259"/>
      <c r="M24" s="259"/>
      <c r="N24" s="259"/>
      <c r="O24" s="259"/>
      <c r="P24" s="259"/>
      <c r="Q24" s="259"/>
      <c r="R24" s="259"/>
      <c r="S24" s="259"/>
      <c r="T24" s="259"/>
      <c r="U24" s="259"/>
      <c r="V24" s="258"/>
      <c r="W24" s="258"/>
      <c r="X24" s="258"/>
    </row>
    <row r="25" spans="2:24" ht="40.5" customHeight="1">
      <c r="B25" s="225" t="s">
        <v>58</v>
      </c>
      <c r="C25" s="226"/>
      <c r="D25" s="227" t="str">
        <f>IF(入力!F6="○","退職手当は支給する。","退職手当は支給しない。")</f>
        <v>退職手当は支給しない。</v>
      </c>
      <c r="E25" s="228"/>
      <c r="F25" s="228"/>
      <c r="G25" s="228"/>
      <c r="H25" s="228"/>
      <c r="I25" s="228"/>
      <c r="J25" s="228"/>
      <c r="K25" s="228"/>
      <c r="L25" s="228"/>
      <c r="M25" s="228"/>
      <c r="N25" s="228"/>
      <c r="O25" s="228"/>
      <c r="P25" s="228"/>
      <c r="Q25" s="228"/>
      <c r="R25" s="228"/>
      <c r="S25" s="228"/>
      <c r="T25" s="228"/>
      <c r="U25" s="229"/>
    </row>
    <row r="26" spans="2:24" ht="40.5" customHeight="1">
      <c r="B26" s="223" t="s">
        <v>24</v>
      </c>
      <c r="C26" s="224"/>
      <c r="D26" s="217" t="s">
        <v>115</v>
      </c>
      <c r="E26" s="217"/>
      <c r="F26" s="217"/>
      <c r="G26" s="217"/>
      <c r="H26" s="217"/>
      <c r="I26" s="217"/>
      <c r="J26" s="217"/>
      <c r="K26" s="217"/>
      <c r="L26" s="217"/>
      <c r="M26" s="217"/>
      <c r="N26" s="217"/>
      <c r="O26" s="217"/>
      <c r="P26" s="217"/>
      <c r="Q26" s="217"/>
      <c r="R26" s="217"/>
      <c r="S26" s="217"/>
      <c r="T26" s="217"/>
      <c r="U26" s="217"/>
    </row>
  </sheetData>
  <sheetProtection sheet="1" objects="1" scenarios="1" selectLockedCells="1" selectUnlockedCells="1"/>
  <mergeCells count="42">
    <mergeCell ref="O2:T2"/>
    <mergeCell ref="J17:U17"/>
    <mergeCell ref="V23:X23"/>
    <mergeCell ref="D13:U13"/>
    <mergeCell ref="R11:U11"/>
    <mergeCell ref="D12:U12"/>
    <mergeCell ref="P6:T6"/>
    <mergeCell ref="V24:X24"/>
    <mergeCell ref="J24:U24"/>
    <mergeCell ref="J23:U23"/>
    <mergeCell ref="J22:U22"/>
    <mergeCell ref="J21:U21"/>
    <mergeCell ref="B1:C1"/>
    <mergeCell ref="D19:I19"/>
    <mergeCell ref="D20:I20"/>
    <mergeCell ref="D21:I21"/>
    <mergeCell ref="D22:I22"/>
    <mergeCell ref="B10:U10"/>
    <mergeCell ref="B8:U8"/>
    <mergeCell ref="J19:U19"/>
    <mergeCell ref="D14:I15"/>
    <mergeCell ref="B18:C22"/>
    <mergeCell ref="B14:C17"/>
    <mergeCell ref="D16:I16"/>
    <mergeCell ref="D11:E11"/>
    <mergeCell ref="B4:E4"/>
    <mergeCell ref="J16:U16"/>
    <mergeCell ref="J20:U20"/>
    <mergeCell ref="D26:U26"/>
    <mergeCell ref="B23:C24"/>
    <mergeCell ref="D17:I17"/>
    <mergeCell ref="D18:I18"/>
    <mergeCell ref="B11:C11"/>
    <mergeCell ref="B12:C12"/>
    <mergeCell ref="B13:C13"/>
    <mergeCell ref="B25:C25"/>
    <mergeCell ref="B26:C26"/>
    <mergeCell ref="D25:U25"/>
    <mergeCell ref="D24:I24"/>
    <mergeCell ref="D23:I23"/>
    <mergeCell ref="J18:U18"/>
    <mergeCell ref="J14:U15"/>
  </mergeCells>
  <phoneticPr fontId="2"/>
  <printOptions horizontalCentered="1"/>
  <pageMargins left="0.51181102362204722" right="0.19685039370078741" top="0.59055118110236227" bottom="0.19685039370078741" header="0.31496062992125984" footer="0.15748031496062992"/>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入力</vt:lpstr>
      <vt:lpstr>鑑</vt:lpstr>
      <vt:lpstr>内申</vt:lpstr>
      <vt:lpstr>内申（延長・更新）</vt:lpstr>
      <vt:lpstr>内申(育短補充用)</vt:lpstr>
      <vt:lpstr>内申（育短延長・更新）</vt:lpstr>
      <vt:lpstr>承諾書</vt:lpstr>
      <vt:lpstr>欠格申告書</vt:lpstr>
      <vt:lpstr>条件</vt:lpstr>
      <vt:lpstr>鑑!Print_Area</vt:lpstr>
      <vt:lpstr>欠格申告書!Print_Area</vt:lpstr>
      <vt:lpstr>承諾書!Print_Area</vt:lpstr>
      <vt:lpstr>条件!Print_Area</vt:lpstr>
      <vt:lpstr>内申!Print_Area</vt:lpstr>
      <vt:lpstr>'内申（育短延長・更新）'!Print_Area</vt:lpstr>
      <vt:lpstr>'内申(育短補充用)'!Print_Area</vt:lpstr>
      <vt:lpstr>'内申（延長・更新）'!Print_Area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Hideyuki Tsuduku</dc:creator>
  <cp:lastModifiedBy>あま市教育委員会</cp:lastModifiedBy>
  <cp:lastPrinted>2025-02-17T01:34:40Z</cp:lastPrinted>
  <dcterms:created xsi:type="dcterms:W3CDTF">2005-09-11T02:12:04Z</dcterms:created>
  <dcterms:modified xsi:type="dcterms:W3CDTF">2025-06-12T01:27:07Z</dcterms:modified>
</cp:coreProperties>
</file>